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e\Documents\ZigZak\JPK\Wersje\1.29b\EVAL\"/>
    </mc:Choice>
  </mc:AlternateContent>
  <bookViews>
    <workbookView xWindow="0" yWindow="0" windowWidth="18465" windowHeight="7215"/>
  </bookViews>
  <sheets>
    <sheet name="JPK-Nagłówek" sheetId="2" r:id="rId1"/>
    <sheet name="JPK-Sprzedaż" sheetId="1" r:id="rId2"/>
    <sheet name="JPK-Zakup" sheetId="3" r:id="rId3"/>
    <sheet name="JPK - uzgodnienie z VAT-7" sheetId="5" state="veryHidden" r:id="rId4"/>
    <sheet name="techniczne" sheetId="4" state="veryHidden" r:id="rId5"/>
  </sheets>
  <functionGroups builtInGroupCount="18"/>
  <externalReferences>
    <externalReference r:id="rId6"/>
  </externalReferences>
  <definedNames>
    <definedName name="_xlnm._FilterDatabase" localSheetId="1" hidden="1">'JPK-Sprzedaż'!$C$6:$AL$6</definedName>
    <definedName name="_xlnm._FilterDatabase" localSheetId="2" hidden="1">'JPK-Zakup'!$C$6:$P$6</definedName>
    <definedName name="AdditionalChecks">techniczne!$O$16:$T$19</definedName>
    <definedName name="AdresNabywcy">'JPK-Sprzedaż'!$I:$I</definedName>
    <definedName name="AdresWystawcy">'JPK-Zakup'!$F:$F</definedName>
    <definedName name="CelZlozenia">'JPK-Nagłówek'!$D$4</definedName>
    <definedName name="DataDo" localSheetId="3">'[1]JPK-Nagłówek'!$D$7</definedName>
    <definedName name="DataDo">'JPK-Nagłówek'!$D$7</definedName>
    <definedName name="DataOd" localSheetId="3">'[1]JPK-Nagłówek'!$D$6</definedName>
    <definedName name="DataOd">'JPK-Nagłówek'!$D$6</definedName>
    <definedName name="DataSprzedazy">'JPK-Sprzedaż'!$E:$E</definedName>
    <definedName name="DataWplywuFaktury">'JPK-Zakup'!$I:$I</definedName>
    <definedName name="DataWystawienia">'JPK-Sprzedaż'!$F:$F</definedName>
    <definedName name="DataWytworzeniaJPK">'JPK-Nagłówek'!$D$2</definedName>
    <definedName name="DomyslnyKodWaluty">'JPK-Nagłówek'!$D$9</definedName>
    <definedName name="Gmina">'JPK-Nagłówek'!$I$13</definedName>
    <definedName name="JPK_Namespace">techniczne!$P$8</definedName>
    <definedName name="JPK_XED">techniczne!$P$6</definedName>
    <definedName name="JPK_XSD">techniczne!$P$7</definedName>
    <definedName name="K_10">'JPK-Sprzedaż'!$J:$J</definedName>
    <definedName name="K_11">'JPK-Sprzedaż'!$K:$K</definedName>
    <definedName name="K_12">'JPK-Sprzedaż'!$L:$L</definedName>
    <definedName name="K_13">'JPK-Sprzedaż'!$M:$M</definedName>
    <definedName name="K_14">'JPK-Sprzedaż'!$N:$N</definedName>
    <definedName name="K_15">'JPK-Sprzedaż'!$O:$O</definedName>
    <definedName name="K_16">'JPK-Sprzedaż'!$P:$P</definedName>
    <definedName name="K_17">'JPK-Sprzedaż'!$Q:$Q</definedName>
    <definedName name="K_18">'JPK-Sprzedaż'!$R:$R</definedName>
    <definedName name="K_19">'JPK-Sprzedaż'!$S:$S</definedName>
    <definedName name="K_20">'JPK-Sprzedaż'!$T:$T</definedName>
    <definedName name="K_21">'JPK-Sprzedaż'!$U:$U</definedName>
    <definedName name="K_22">'JPK-Sprzedaż'!$V:$V</definedName>
    <definedName name="K_23">'JPK-Sprzedaż'!$W:$W</definedName>
    <definedName name="K_24">'JPK-Sprzedaż'!$X:$X</definedName>
    <definedName name="K_25">'JPK-Sprzedaż'!$Y:$Y</definedName>
    <definedName name="K_26">'JPK-Sprzedaż'!$Z:$Z</definedName>
    <definedName name="K_27">'JPK-Sprzedaż'!$AA:$AA</definedName>
    <definedName name="K_28">'JPK-Sprzedaż'!$AB:$AB</definedName>
    <definedName name="K_29">'JPK-Sprzedaż'!$AC:$AC</definedName>
    <definedName name="K_30">'JPK-Sprzedaż'!$AD:$AD</definedName>
    <definedName name="K_31">'JPK-Sprzedaż'!$AE:$AE</definedName>
    <definedName name="K_32">'JPK-Sprzedaż'!$AF:$AF</definedName>
    <definedName name="K_33">'JPK-Sprzedaż'!$AG:$AG</definedName>
    <definedName name="K_34">'JPK-Sprzedaż'!$AH:$AH</definedName>
    <definedName name="K_35">'JPK-Sprzedaż'!$AI:$AI</definedName>
    <definedName name="K_36">'JPK-Sprzedaż'!$AJ:$AJ</definedName>
    <definedName name="K_37">'JPK-Sprzedaż'!$AK:$AK</definedName>
    <definedName name="K_38">'JPK-Sprzedaż'!$AL:$AL</definedName>
    <definedName name="K_42">'JPK-Zakup'!$J:$J</definedName>
    <definedName name="K_43">'JPK-Zakup'!$K:$K</definedName>
    <definedName name="K_44">'JPK-Zakup'!$L:$L</definedName>
    <definedName name="K_45">'JPK-Zakup'!$M:$M</definedName>
    <definedName name="K_46">'JPK-Zakup'!$N:$N</definedName>
    <definedName name="K_47">'JPK-Zakup'!$O:$O</definedName>
    <definedName name="K_48">'JPK-Zakup'!$P:$P</definedName>
    <definedName name="KodPocztowy">'JPK-Nagłówek'!$I$10</definedName>
    <definedName name="KodUrzedu">'JPK-Nagłówek'!$D$11</definedName>
    <definedName name="KomunikatyWOknachDialogowych">techniczne!$Q$26</definedName>
    <definedName name="LiczbaWierszySprzedazy">'JPK-Sprzedaż'!$I$1</definedName>
    <definedName name="LiczbaWierszyZakupow">'JPK-Zakup'!$H$1</definedName>
    <definedName name="ListElements">techniczne!$O$3:$Q$4</definedName>
    <definedName name="Local_XSD">techniczne!$O$87:$R$93</definedName>
    <definedName name="LpSprzedazy">'JPK-Sprzedaż'!$C:$C</definedName>
    <definedName name="LpZakupu">'JPK-Zakup'!$C:$C</definedName>
    <definedName name="Miejscowosc">'JPK-Nagłówek'!$I$11</definedName>
    <definedName name="MK_WTSSAJA_001" localSheetId="3">'[1]JPK-Sprzedaż'!#REF!</definedName>
    <definedName name="MK_WTSSAJA_001">'JPK-Sprzedaż'!#REF!</definedName>
    <definedName name="MK_WTSSAJA_002" localSheetId="3">'[1]JPK-Zakup'!#REF!</definedName>
    <definedName name="MK_WTSSAJA_002">'JPK-Zakup'!#REF!</definedName>
    <definedName name="NazwaNabywcy">'JPK-Sprzedaż'!$H:$H</definedName>
    <definedName name="NazwaSkoroszytu">techniczne!$Q$21</definedName>
    <definedName name="NazwaWystawcy">'JPK-Zakup'!$E:$E</definedName>
    <definedName name="NIP" localSheetId="3">'[1]JPK-Nagłówek'!$I$5</definedName>
    <definedName name="NIP">'JPK-Nagłówek'!$I$5</definedName>
    <definedName name="NrDokumentu">'JPK-Sprzedaż'!$G:$G</definedName>
    <definedName name="NrDomu">'JPK-Nagłówek'!$I$9</definedName>
    <definedName name="NrFaktury">'JPK-Zakup'!$H:$H</definedName>
    <definedName name="NrIdWystawcy">'JPK-Zakup'!$G:$G</definedName>
    <definedName name="NrLokalu">'JPK-Nagłówek'!$K$9</definedName>
    <definedName name="NumerEdycji">techniczne!$Q$23</definedName>
    <definedName name="NumerSeryjny">techniczne!$Q$22</definedName>
    <definedName name="_xlnm.Print_Area" localSheetId="3">'JPK - uzgodnienie z VAT-7'!$A$1:$C$53</definedName>
    <definedName name="PelnaNazwa">'JPK-Nagłówek'!$I$4</definedName>
    <definedName name="Poczta">'JPK-Nagłówek'!$I$12</definedName>
    <definedName name="Podatek_do_odliczenia_w_zł">'JPK - uzgodnienie z VAT-7'!$C$32</definedName>
    <definedName name="PodatekNalezny">'JPK-Sprzedaż'!$I$2</definedName>
    <definedName name="PodatekNaliczony">'JPK-Zakup'!$H$2</definedName>
    <definedName name="Powiat">'JPK-Nagłówek'!$I$14</definedName>
    <definedName name="przeniesienie">'JPK - uzgodnienie z VAT-7'!$C$32</definedName>
    <definedName name="REGON">'JPK-Nagłówek'!$I$6</definedName>
    <definedName name="SprzedazWiersz">'JPK-Sprzedaż'!$C$6:$AL$6</definedName>
    <definedName name="SprzedazWierszErr">'JPK-Sprzedaż'!$D:$D</definedName>
    <definedName name="Ulica">'JPK-Nagłówek'!$I$8</definedName>
    <definedName name="Wojewodztwo">'JPK-Nagłówek'!$I$15</definedName>
    <definedName name="Wygenerowano">techniczne!$Q$24</definedName>
    <definedName name="ZakupWiersz">'JPK-Zakup'!$C$6:$P$6</definedName>
    <definedName name="ZakupWierszErr">'JPK-Zakup'!$D:$D</definedName>
    <definedName name="ZeroFollowsFields">techniczne!$P$11</definedName>
    <definedName name="ZeroToEmpty">techniczne!$P$10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Q93" i="4" l="1"/>
  <c r="Q19" i="4" l="1"/>
  <c r="Q18" i="4"/>
  <c r="Q17" i="4"/>
  <c r="Q16" i="4"/>
  <c r="O19" i="4"/>
  <c r="O18" i="4"/>
  <c r="O17" i="4"/>
  <c r="P17" i="4"/>
  <c r="P18" i="4"/>
  <c r="P19" i="4"/>
  <c r="P16" i="4"/>
  <c r="O16" i="4"/>
  <c r="S19" i="4"/>
  <c r="T19" i="4" s="1"/>
  <c r="S18" i="4"/>
  <c r="T18" i="4" s="1"/>
  <c r="S17" i="4"/>
  <c r="T17" i="4" s="1"/>
  <c r="T16" i="4"/>
  <c r="D2" i="2"/>
  <c r="C4" i="3" l="1"/>
  <c r="E2" i="3" l="1"/>
  <c r="E1" i="3"/>
  <c r="E2" i="1"/>
  <c r="E1" i="1"/>
  <c r="H1" i="3" l="1"/>
  <c r="C4" i="1"/>
  <c r="I1" i="1" s="1"/>
  <c r="P4" i="3"/>
  <c r="C44" i="5" s="1"/>
  <c r="O4" i="3"/>
  <c r="C43" i="5" s="1"/>
  <c r="N4" i="3"/>
  <c r="C42" i="5" s="1"/>
  <c r="M4" i="3"/>
  <c r="C39" i="5" s="1"/>
  <c r="L4" i="3"/>
  <c r="B39" i="5" s="1"/>
  <c r="K4" i="3"/>
  <c r="C38" i="5" s="1"/>
  <c r="J4" i="3"/>
  <c r="B38" i="5" s="1"/>
  <c r="I2" i="3"/>
  <c r="I1" i="3"/>
  <c r="F2" i="1"/>
  <c r="K4" i="1"/>
  <c r="B4" i="5" s="1"/>
  <c r="L4" i="1"/>
  <c r="B5" i="5" s="1"/>
  <c r="M4" i="1"/>
  <c r="B6" i="5" s="1"/>
  <c r="N4" i="1"/>
  <c r="B7" i="5" s="1"/>
  <c r="O4" i="1"/>
  <c r="B8" i="5" s="1"/>
  <c r="P4" i="1"/>
  <c r="C8" i="5" s="1"/>
  <c r="Q4" i="1"/>
  <c r="B9" i="5" s="1"/>
  <c r="R4" i="1"/>
  <c r="C9" i="5" s="1"/>
  <c r="S4" i="1"/>
  <c r="B10" i="5" s="1"/>
  <c r="T4" i="1"/>
  <c r="C10" i="5" s="1"/>
  <c r="U4" i="1"/>
  <c r="B11" i="5" s="1"/>
  <c r="V4" i="1"/>
  <c r="B12" i="5" s="1"/>
  <c r="W4" i="1"/>
  <c r="B13" i="5" s="1"/>
  <c r="X4" i="1"/>
  <c r="C13" i="5" s="1"/>
  <c r="Y4" i="1"/>
  <c r="B14" i="5" s="1"/>
  <c r="Z4" i="1"/>
  <c r="C14" i="5" s="1"/>
  <c r="AA4" i="1"/>
  <c r="B15" i="5" s="1"/>
  <c r="AB4" i="1"/>
  <c r="C15" i="5" s="1"/>
  <c r="AC4" i="1"/>
  <c r="B16" i="5" s="1"/>
  <c r="AD4" i="1"/>
  <c r="C16" i="5" s="1"/>
  <c r="AE4" i="1"/>
  <c r="B17" i="5" s="1"/>
  <c r="AF4" i="1"/>
  <c r="B18" i="5" s="1"/>
  <c r="AG4" i="1"/>
  <c r="C18" i="5" s="1"/>
  <c r="AH4" i="1"/>
  <c r="B19" i="5" s="1"/>
  <c r="AI4" i="1"/>
  <c r="C19" i="5" s="1"/>
  <c r="AJ4" i="1"/>
  <c r="C20" i="5" s="1"/>
  <c r="AK4" i="1"/>
  <c r="C21" i="5" s="1"/>
  <c r="AL4" i="1"/>
  <c r="C22" i="5" s="1"/>
  <c r="F1" i="1"/>
  <c r="J4" i="1"/>
  <c r="B3" i="5" s="1"/>
  <c r="C45" i="5" l="1"/>
  <c r="B26" i="5"/>
  <c r="C26" i="5"/>
  <c r="H2" i="3"/>
  <c r="I2" i="1"/>
  <c r="C53" i="5" l="1"/>
  <c r="C51" i="5"/>
</calcChain>
</file>

<file path=xl/comments1.xml><?xml version="1.0" encoding="utf-8"?>
<comments xmlns="http://schemas.openxmlformats.org/spreadsheetml/2006/main">
  <authors>
    <author>Witold Jaworski</author>
  </authors>
  <commentList>
    <comment ref="D4" authorId="0" shapeId="0">
      <text>
        <r>
          <rPr>
            <sz val="9"/>
            <color indexed="81"/>
            <rFont val="Tahoma"/>
            <family val="2"/>
            <charset val="238"/>
          </rPr>
          <t xml:space="preserve">Obecnie można tu wpisać tylko </t>
        </r>
        <r>
          <rPr>
            <b/>
            <sz val="9"/>
            <color indexed="81"/>
            <rFont val="Tahoma"/>
            <family val="2"/>
            <charset val="238"/>
          </rPr>
          <t xml:space="preserve">1
</t>
        </r>
        <r>
          <rPr>
            <i/>
            <sz val="9"/>
            <color indexed="81"/>
            <rFont val="Tahoma"/>
            <family val="2"/>
            <charset val="238"/>
          </rPr>
          <t>W przyszłych wersjach schematów MF mają być możliwe dwa kody: 
1: złożenie JPK po raz pierwszy za dany okres
2: korekta JPK za dany okres</t>
        </r>
      </text>
    </comment>
    <comment ref="I5" authorId="0" shapeId="0">
      <text>
        <r>
          <rPr>
            <sz val="9"/>
            <color indexed="81"/>
            <rFont val="Tahoma"/>
            <family val="2"/>
            <charset val="238"/>
          </rPr>
          <t xml:space="preserve">Numer NIP (bez kresek)
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 xml:space="preserve">Początek raportowanego okresu
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Koniec raportowanego okresu
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 xml:space="preserve">Domyslna waluta raportu
</t>
        </r>
      </text>
    </comment>
    <comment ref="D11" authorId="0" shapeId="0">
      <text>
        <r>
          <rPr>
            <sz val="9"/>
            <color indexed="81"/>
            <rFont val="Tahoma"/>
            <family val="2"/>
            <charset val="238"/>
          </rPr>
          <t xml:space="preserve">4-cyfrowy kod odpowiedniego Urzędu Skarbowego
Np. dla U.S. w Dąbrowie Górniczej to </t>
        </r>
        <r>
          <rPr>
            <b/>
            <sz val="9"/>
            <color indexed="81"/>
            <rFont val="Tahoma"/>
            <family val="2"/>
            <charset val="238"/>
          </rPr>
          <t>2411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Witold Jaworski</author>
  </authors>
  <commentList>
    <comment ref="E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Data z arkusza </t>
        </r>
        <r>
          <rPr>
            <b/>
            <sz val="9"/>
            <color indexed="81"/>
            <rFont val="Tahoma"/>
            <family val="2"/>
            <charset val="238"/>
          </rPr>
          <t>JPK-Nagłówek</t>
        </r>
        <r>
          <rPr>
            <sz val="9"/>
            <color indexed="81"/>
            <rFont val="Tahoma"/>
            <family val="2"/>
            <charset val="238"/>
          </rPr>
          <t xml:space="preserve"> (umieszczam ją tutaj "ku pamięci)
</t>
        </r>
      </text>
    </comment>
    <comment ref="F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Najwcześniejsza data w danych poniżej
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38"/>
          </rPr>
          <t xml:space="preserve">Pole kontrolne (obliczane)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Data z arkusza </t>
        </r>
        <r>
          <rPr>
            <b/>
            <sz val="9"/>
            <color indexed="81"/>
            <rFont val="Tahoma"/>
            <family val="2"/>
            <charset val="238"/>
          </rPr>
          <t>JPK-Nagłówek</t>
        </r>
        <r>
          <rPr>
            <sz val="9"/>
            <color indexed="81"/>
            <rFont val="Tahoma"/>
            <family val="2"/>
            <charset val="238"/>
          </rPr>
          <t xml:space="preserve"> (umieszczam ją tutaj "ku pamięci)
</t>
        </r>
      </text>
    </comment>
    <comment ref="F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Najpóźniejsza data w danych poniżej
</t>
        </r>
      </text>
    </comment>
    <comment ref="I2" authorId="0" shapeId="0">
      <text>
        <r>
          <rPr>
            <sz val="9"/>
            <color indexed="81"/>
            <rFont val="Tahoma"/>
            <family val="2"/>
            <charset val="238"/>
          </rPr>
          <t>Pole kontrolne (obliczane)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>W tej kolumnie program zaznacza wiersz, który zawiera błąd znaleziony podczas weryfikacji danych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Data sprzedaży, o ile jest określona i różni się od daty wystawienia faktury. W przeciwnym przypadku - pole puste
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38"/>
          </rPr>
          <t>Kwota netto - Dostawa towarów oraz świadczenie usług na terytorium kraju, zwolnione od podatku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>Kwota netto - Dostawa towarów oraz świadczenie usług poza terytorium kraju</t>
        </r>
      </text>
    </comment>
    <comment ref="L6" authorId="0" shapeId="0">
      <text>
        <r>
          <rPr>
            <sz val="9"/>
            <color indexed="81"/>
            <rFont val="Tahoma"/>
            <family val="2"/>
            <charset val="238"/>
          </rPr>
          <t>Kwota netto - w tym świadczenie usług, o których mowa w art. 100 ust. 1 pkt 4 ustawy</t>
        </r>
      </text>
    </comment>
    <comment ref="M6" authorId="0" shapeId="0">
      <text>
        <r>
          <rPr>
            <sz val="9"/>
            <color indexed="81"/>
            <rFont val="Tahoma"/>
            <family val="2"/>
            <charset val="238"/>
          </rPr>
          <t>Kwota netto - Dostawa towarów oraz świadczenie usług na terytorium kraju, opodatkowane stawką 0%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w tym dostawa towarów, o której mowa w art. 129 ustawy
</t>
        </r>
      </text>
    </comment>
    <comment ref="O6" authorId="0" shapeId="0">
      <text>
        <r>
          <rPr>
            <sz val="9"/>
            <color indexed="81"/>
            <rFont val="Tahoma"/>
            <family val="2"/>
            <charset val="238"/>
          </rPr>
          <t>Kwota netto - Dostawa towarów oraz świadczenie usług na terytorium kraju, opodatkowane stawką 5%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38"/>
          </rPr>
          <t>Kwota podatku należnego - Dostawa towarów oraz świadczenie usług na terytorium kraju, opodatkowane stawką 5%</t>
        </r>
      </text>
    </comment>
    <comment ref="Q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Dostawa towarów oraz świadczenie usług na terytorium kraju, opodatkowane stawką 7% albo 8%
</t>
        </r>
      </text>
    </comment>
    <comment ref="R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- Dostawa towarów oraz świadczenie usług na terytorium kraju, opodatkowane stawką 7% albo 8%
</t>
        </r>
      </text>
    </comment>
    <comment ref="S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Dostawa towarów oraz świadczenie usług na terytorium kraju, opodatkowane stawką 22% albo 23%
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Kwota podatku należnego - Dostawa towarów oraz świadczenie usług na terytorium kraju, opodatkowane stawką 22% albo 23%</t>
        </r>
      </text>
    </comment>
    <comment ref="U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Wewnątrzwspólnotowa dostawa towarów
</t>
        </r>
      </text>
    </comment>
    <comment ref="V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Eksport towarów
</t>
        </r>
      </text>
    </comment>
    <comment ref="W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Wewnątrzwspólnotowe nabycie towarów
</t>
        </r>
      </text>
    </comment>
    <comment ref="X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- Wewnątrzwspólnotowe nabycie towarów
</t>
        </r>
      </text>
    </comment>
    <comment ref="Y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Import towarów podlegający rozliczeniu zgodnie z art. 33a ustawy
</t>
        </r>
      </text>
    </comment>
    <comment ref="Z6" authorId="0" shapeId="0">
      <text>
        <r>
          <rPr>
            <sz val="9"/>
            <color indexed="81"/>
            <rFont val="Tahoma"/>
            <family val="2"/>
            <charset val="238"/>
          </rPr>
          <t>Kwota podatku należnego - Import towarów podlegający rozliczeniu zgodnie z art. 33a ustawy</t>
        </r>
      </text>
    </comment>
    <comment ref="AA6" authorId="0" shapeId="0">
      <text>
        <r>
          <rPr>
            <sz val="9"/>
            <color indexed="81"/>
            <rFont val="Tahoma"/>
            <family val="2"/>
            <charset val="238"/>
          </rPr>
          <t>Kwota netto - Import usług z wyłączeniem usług nabywanych od podatników podatku od wartości dodanej, do których stosuje się art. 28b ustawy</t>
        </r>
      </text>
    </comment>
    <comment ref="AB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- Import usług z wyłączeniem usług nabywanych od podatników podatku od wartości dodanej, do których stosuje się art. 28b ustawy
</t>
        </r>
      </text>
    </comment>
    <comment ref="AC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Import usług nabywanych od podatników podatku od wartości dodanej, do których stosuje się art. 28b ustawy
</t>
        </r>
      </text>
    </comment>
    <comment ref="AD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- Import usług nabywanych od podatników podatku od wartości dodanej, do których stosuje się art. 28b ustawy
</t>
        </r>
      </text>
    </comment>
    <comment ref="AE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Dostawa towarów oraz świadczenie usług, dla których podatnikiem jest nabywca zgodnie z art. 17 ust. 1 pkt 7 lub 8 ustawy (wypełnia dostawca)
</t>
        </r>
      </text>
    </comment>
    <comment ref="AF6" authorId="0" shapeId="0">
      <text>
        <r>
          <rPr>
            <sz val="9"/>
            <color indexed="81"/>
            <rFont val="Tahoma"/>
            <family val="2"/>
            <charset val="238"/>
          </rPr>
          <t>Kwota netto - Dostawa towarów, dla których podatnikiem jest nabywca zgodnie z art. 17 ust. 1 pkt 5 ustawy (wypełnia nabywca)</t>
        </r>
      </text>
    </comment>
    <comment ref="AG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- Dostawa towarów, dla których podatnikiem jest nabywca zgodnie z art. 17 ust. 1 pkt 5 ustawy (wypełnia nabywca)
</t>
        </r>
      </text>
    </comment>
    <comment ref="AH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netto - Dostawa towarów oraz świadczenie usług, dla których podatnikiem jest nabywca zgodnie z art. 17 ust. 1 pkt 7 lub 8 ustawy (wypełnia nabywca)
</t>
        </r>
      </text>
    </comment>
    <comment ref="AI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- Dostawa towarów oraz świadczenie usług, dla których podatnikiem jest nabywca zgodnie z art. 17 ust. 1 pkt 7 lub 8 ustawy (wypełnia nabywca)
</t>
        </r>
      </text>
    </comment>
    <comment ref="AJ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od towarów i usług objętych spisem z natury, o którym mowa w art. 14 ust. 5 ustawy
</t>
        </r>
      </text>
    </comment>
    <comment ref="AK6" authorId="0" shapeId="0">
      <text>
        <r>
          <rPr>
            <sz val="9"/>
            <color indexed="81"/>
            <rFont val="Tahoma"/>
            <family val="2"/>
            <charset val="238"/>
          </rPr>
          <t xml:space="preserve">Zwrot odliczonej lub zwróconej kwoty wydatkowanej na zakup kas rejestrujących, o którym mowa w art. 111 ust. 6 ustawy
</t>
        </r>
      </text>
    </comment>
    <comment ref="AL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należnego od wewnątrzwspólnotowego nabycia środków transportu, wykazanego w poz. 24, podlegająca wpłacie w terminie, o którym mowa w art. 103 ust. 3, w związku z ust. 4 ustawy
</t>
        </r>
      </text>
    </comment>
  </commentList>
</comments>
</file>

<file path=xl/comments3.xml><?xml version="1.0" encoding="utf-8"?>
<comments xmlns="http://schemas.openxmlformats.org/spreadsheetml/2006/main">
  <authors>
    <author>Witold Jaworski</author>
  </authors>
  <commentList>
    <comment ref="E1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Data z arkusza </t>
        </r>
        <r>
          <rPr>
            <b/>
            <sz val="9"/>
            <color indexed="81"/>
            <rFont val="Tahoma"/>
            <family val="2"/>
            <charset val="238"/>
          </rPr>
          <t>JPK-Nagłówek</t>
        </r>
        <r>
          <rPr>
            <sz val="9"/>
            <color indexed="81"/>
            <rFont val="Tahoma"/>
            <family val="2"/>
            <charset val="238"/>
          </rPr>
          <t xml:space="preserve"> (umieszczam ją tutaj "ku pamięci)
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238"/>
          </rPr>
          <t xml:space="preserve">Pole kontrolne (obliczane)
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38"/>
          </rPr>
          <t xml:space="preserve">Najwcześniejsza data w danych poniżej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Data z arkusza </t>
        </r>
        <r>
          <rPr>
            <b/>
            <sz val="9"/>
            <color indexed="81"/>
            <rFont val="Tahoma"/>
            <family val="2"/>
            <charset val="238"/>
          </rPr>
          <t>JPK-Nagłówek</t>
        </r>
        <r>
          <rPr>
            <sz val="9"/>
            <color indexed="81"/>
            <rFont val="Tahoma"/>
            <family val="2"/>
            <charset val="238"/>
          </rPr>
          <t xml:space="preserve"> (umieszczam ją tutaj "ku pamięci)
</t>
        </r>
      </text>
    </comment>
    <comment ref="H2" authorId="0" shapeId="0">
      <text>
        <r>
          <rPr>
            <sz val="9"/>
            <color indexed="81"/>
            <rFont val="Tahoma"/>
            <family val="2"/>
            <charset val="238"/>
          </rPr>
          <t>Pole kontrolne (obliczane)</t>
        </r>
      </text>
    </comment>
    <comment ref="I2" authorId="0" shapeId="0">
      <text>
        <r>
          <rPr>
            <sz val="9"/>
            <color indexed="81"/>
            <rFont val="Tahoma"/>
            <family val="2"/>
            <charset val="238"/>
          </rPr>
          <t xml:space="preserve">Najpóźniejsza data w danych poniżej
</t>
        </r>
      </text>
    </comment>
    <comment ref="D6" authorId="0" shapeId="0">
      <text>
        <r>
          <rPr>
            <sz val="9"/>
            <color indexed="81"/>
            <rFont val="Tahoma"/>
            <family val="2"/>
            <charset val="238"/>
          </rPr>
          <t>W tej kolumnie program zaznacza wiersz, który zawiera błąd znaleziony podczas weryfikacji danych</t>
        </r>
      </text>
    </comment>
    <comment ref="E6" authorId="0" shapeId="0">
      <text>
        <r>
          <rPr>
            <sz val="9"/>
            <color indexed="81"/>
            <rFont val="Tahoma"/>
            <family val="2"/>
            <charset val="238"/>
          </rPr>
          <t>Nazwa firmy lub imię i nzawisko</t>
        </r>
      </text>
    </comment>
    <comment ref="I6" authorId="0" shapeId="0">
      <text>
        <r>
          <rPr>
            <sz val="9"/>
            <color indexed="81"/>
            <rFont val="Tahoma"/>
            <family val="2"/>
            <charset val="238"/>
          </rPr>
          <t xml:space="preserve">Data wpływu faktury
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38"/>
          </rPr>
          <t>Kwota netto - Nabycie towarów i usług zaliczanych u podatnika do środków trwałych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 xml:space="preserve">Kwota podatku naliczonego - Nabycie towarów i usług zaliczanych u podatnika do środków trwałych
</t>
        </r>
      </text>
    </comment>
    <comment ref="L6" authorId="0" shapeId="0">
      <text>
        <r>
          <rPr>
            <sz val="9"/>
            <color indexed="81"/>
            <rFont val="Tahoma"/>
            <family val="2"/>
            <charset val="238"/>
          </rPr>
          <t>Kwota netto - Nabycie towarów i usług pozostałych</t>
        </r>
      </text>
    </comment>
    <comment ref="M6" authorId="0" shapeId="0">
      <text>
        <r>
          <rPr>
            <sz val="9"/>
            <color indexed="81"/>
            <rFont val="Tahoma"/>
            <family val="2"/>
            <charset val="238"/>
          </rPr>
          <t>Kwota podatku naliczonego - Nabycie towarów i usług pozostałych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38"/>
          </rPr>
          <t xml:space="preserve">Korekta podatku naliczonego od nabycia środków trwałych
</t>
        </r>
      </text>
    </comment>
    <comment ref="O6" authorId="0" shapeId="0">
      <text>
        <r>
          <rPr>
            <sz val="9"/>
            <color indexed="81"/>
            <rFont val="Tahoma"/>
            <family val="2"/>
            <charset val="238"/>
          </rPr>
          <t xml:space="preserve">Korekta podatku naliczonego od pozostałych nabyć
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38"/>
          </rPr>
          <t xml:space="preserve">Korekta podatku naliczonego, o której mowa w art. 89b ust. 1 ustawy
</t>
        </r>
      </text>
    </comment>
  </commentList>
</comments>
</file>

<file path=xl/comments4.xml><?xml version="1.0" encoding="utf-8"?>
<comments xmlns="http://schemas.openxmlformats.org/spreadsheetml/2006/main">
  <authors>
    <author>Agata Świerkowska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Agata Świerkowska:</t>
        </r>
        <r>
          <rPr>
            <sz val="9"/>
            <color indexed="81"/>
            <rFont val="Tahoma"/>
            <family val="2"/>
            <charset val="238"/>
          </rPr>
          <t xml:space="preserve">
wpisać ręcznie</t>
        </r>
      </text>
    </comment>
  </commentList>
</comments>
</file>

<file path=xl/comments5.xml><?xml version="1.0" encoding="utf-8"?>
<comments xmlns="http://schemas.openxmlformats.org/spreadsheetml/2006/main">
  <authors>
    <author>Witold Jaworski</author>
  </authors>
  <commentList>
    <comment ref="O2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Tabela elementów list (i opcjonalnych kolumn ich liczników)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Dodatkowe dane związane z przetwarzaniem JPK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url pliku XSD (do weryfikacji danych przed zapisaniem)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Tzw. "przestrzeń nazw" plików JPK. Nie zmeniać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PRAWDA, jeżeli program ma pomijać w JPK pola z wartością = 0 (to zmniejsza rozmiar pliku wynikowego)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Wyjątki od powyższej reguły: jeżeli pole poprzedzające wyliczone w tej liście pole jest niezerowe, to pola o tych nazwach mają pozostać w pliku JPK nawet gdy ich wartość jest = 0 (Schema mówi, że muszą być zawsze w parze z polem poprzedzającym, a domyślnie pomijam) 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  <charset val="238"/>
          </rPr>
          <t>Witold Jaworski:</t>
        </r>
        <r>
          <rPr>
            <sz val="9"/>
            <color indexed="81"/>
            <rFont val="Tahoma"/>
            <family val="2"/>
            <charset val="238"/>
          </rPr>
          <t xml:space="preserve">
Pierwszy znak: Import i Dopisywanie, drigi znak: Zapisywanie. Każdy ze znaków: 0 lub 1</t>
        </r>
      </text>
    </comment>
  </commentList>
</comments>
</file>

<file path=xl/sharedStrings.xml><?xml version="1.0" encoding="utf-8"?>
<sst xmlns="http://schemas.openxmlformats.org/spreadsheetml/2006/main" count="257" uniqueCount="244">
  <si>
    <t xml:space="preserve">Lp. </t>
  </si>
  <si>
    <t>Data sprzedaży</t>
  </si>
  <si>
    <t>Data wystawienia</t>
  </si>
  <si>
    <t>Nr dokumentu</t>
  </si>
  <si>
    <t>Nazwa nabywcy</t>
  </si>
  <si>
    <t>Adres nabywcy</t>
  </si>
  <si>
    <t>K 10</t>
  </si>
  <si>
    <t>K 11</t>
  </si>
  <si>
    <t>K 12</t>
  </si>
  <si>
    <t>K 13</t>
  </si>
  <si>
    <t>K 14</t>
  </si>
  <si>
    <t>K 15</t>
  </si>
  <si>
    <t>K 16</t>
  </si>
  <si>
    <t>K 17</t>
  </si>
  <si>
    <t>K 18</t>
  </si>
  <si>
    <t>K 19</t>
  </si>
  <si>
    <t>K 20</t>
  </si>
  <si>
    <t>K 22</t>
  </si>
  <si>
    <t>K 21</t>
  </si>
  <si>
    <t>K 23</t>
  </si>
  <si>
    <t>K 24</t>
  </si>
  <si>
    <t>K 25</t>
  </si>
  <si>
    <t>K 26</t>
  </si>
  <si>
    <t>K 27</t>
  </si>
  <si>
    <t>K 28</t>
  </si>
  <si>
    <t>K 29</t>
  </si>
  <si>
    <t>K 30</t>
  </si>
  <si>
    <t>K 31</t>
  </si>
  <si>
    <t>K 32</t>
  </si>
  <si>
    <t>K 33</t>
  </si>
  <si>
    <t>K 34</t>
  </si>
  <si>
    <t>K 35</t>
  </si>
  <si>
    <t>K 36</t>
  </si>
  <si>
    <t>K 37</t>
  </si>
  <si>
    <t>K 38</t>
  </si>
  <si>
    <t>Zestawienie dla danych od dnia:</t>
  </si>
  <si>
    <t>do dnia:</t>
  </si>
  <si>
    <t>Cel złożenia:</t>
  </si>
  <si>
    <t>Data od:</t>
  </si>
  <si>
    <t>Data do:</t>
  </si>
  <si>
    <t>Domyślny kod waluty:</t>
  </si>
  <si>
    <t>Kod urzędu skarbowego:</t>
  </si>
  <si>
    <t>Pełna nazwa podmiotu:</t>
  </si>
  <si>
    <t>NIP:</t>
  </si>
  <si>
    <t>REGON:</t>
  </si>
  <si>
    <t>Ulica:</t>
  </si>
  <si>
    <t>Nr domu:</t>
  </si>
  <si>
    <t>Nr lokalu:</t>
  </si>
  <si>
    <t>Kod pocztowy:</t>
  </si>
  <si>
    <t>Miejscowość:</t>
  </si>
  <si>
    <t>Poczta:</t>
  </si>
  <si>
    <t>Powiat:</t>
  </si>
  <si>
    <t>Województwo:</t>
  </si>
  <si>
    <t>Pola obowiązkowe:</t>
  </si>
  <si>
    <t>Pola opcjonalne:</t>
  </si>
  <si>
    <t>Nazwa wystawcy</t>
  </si>
  <si>
    <t>Adres wystawcy</t>
  </si>
  <si>
    <t>NIP wystawcy</t>
  </si>
  <si>
    <t>Nr faktury</t>
  </si>
  <si>
    <t>Data wpływu</t>
  </si>
  <si>
    <t>K 42</t>
  </si>
  <si>
    <t>K 43</t>
  </si>
  <si>
    <t>K 44</t>
  </si>
  <si>
    <t>K 45</t>
  </si>
  <si>
    <t>K 46</t>
  </si>
  <si>
    <t>K 47</t>
  </si>
  <si>
    <t>K 48</t>
  </si>
  <si>
    <t>Liczba wierszy:</t>
  </si>
  <si>
    <t>Podatek należny:</t>
  </si>
  <si>
    <t>Błąd</t>
  </si>
  <si>
    <t>Gmina:</t>
  </si>
  <si>
    <t>Elementy list</t>
  </si>
  <si>
    <t>SprzedazWiersz</t>
  </si>
  <si>
    <t>ZakupWiersz</t>
  </si>
  <si>
    <t>LpSprzedazy</t>
  </si>
  <si>
    <t>LpZakupu</t>
  </si>
  <si>
    <t>Numery automat:</t>
  </si>
  <si>
    <t>Nr obowiązkowej kolumny</t>
  </si>
  <si>
    <t>XSD:</t>
  </si>
  <si>
    <t>http://www.mf.gov.pl/documents/764034/5134536/Schemat_JPK_VAT%281%29_v1-0.xsd</t>
  </si>
  <si>
    <t>Namespace:</t>
  </si>
  <si>
    <t>http://jpk.mf.gov.pl/wzor/2016/03/09/03094/</t>
  </si>
  <si>
    <t>ZeroFollowsFields:</t>
  </si>
  <si>
    <t>JPK_VAT</t>
  </si>
  <si>
    <t>Dodatkowe testy merytoryczne podczas Importu i dopisywania (Append):</t>
  </si>
  <si>
    <t>Wykonać przed walidacją XSD?</t>
  </si>
  <si>
    <t>Komunikat o ewentualnym błędzie (Wpisz {Val} tam, gdzie ma być podstawiona wartość z importowanego dokumentu)</t>
  </si>
  <si>
    <t>Sprawdź podczas importu</t>
  </si>
  <si>
    <t>Sprawdź podczas dołączania</t>
  </si>
  <si>
    <t>Oczekiwana wartość</t>
  </si>
  <si>
    <t>jpk:Naglowek/jpk:KodFormularza</t>
  </si>
  <si>
    <t>jpk:Podmiot1/jpk:IdentyfikatorPodmiotu/etd:NIP</t>
  </si>
  <si>
    <t>jpk:Naglowek/jpk:DataOd</t>
  </si>
  <si>
    <t>jpk:Naglowek/jpk:DataDo</t>
  </si>
  <si>
    <t>Węzeł z porównywaną wartością (wyrażenie Xpath) (uruchamiane dla DocumentNode)</t>
  </si>
  <si>
    <t>XED</t>
  </si>
  <si>
    <t>ZeroToEmpty</t>
  </si>
  <si>
    <t>Podatek naliczony:</t>
  </si>
  <si>
    <t>K_16,K_18,K_20,K_24,K_26,K_28,K_30,K_33,K_35,K_43,K_45,PodatekNalezny,PodatekNaliczony</t>
  </si>
  <si>
    <t>Numer seryjny:</t>
  </si>
  <si>
    <t>Numer edycji:</t>
  </si>
  <si>
    <t>Nazwa skoroszytu:</t>
  </si>
  <si>
    <t>Wygenerowano:</t>
  </si>
  <si>
    <t>Komunikaty w oknach dialogowych</t>
  </si>
  <si>
    <t>00</t>
  </si>
  <si>
    <t>Schematy, używane gdy nie można użyć wersji online z Ministerstwa Finansów:</t>
  </si>
  <si>
    <t>Nazwa ramki</t>
  </si>
  <si>
    <t>Przestrzeń nazw</t>
  </si>
  <si>
    <t>UrzedySkarbowe</t>
  </si>
  <si>
    <t>ElementarneTypyDanych</t>
  </si>
  <si>
    <t>StrukturyDanych</t>
  </si>
  <si>
    <t>JPK</t>
  </si>
  <si>
    <t>KodyKrajow</t>
  </si>
  <si>
    <t>http://crd.gov.pl/xml/schematy/dziedzinowe/mf/2016/01/25/eD/DefinicjeTypy/</t>
  </si>
  <si>
    <t>http://crd.gov.pl/xml/schematy/dziedzinowe/mf/2013/05/23/eD/KodyCECHKRAJOW/</t>
  </si>
  <si>
    <t>KodyCechyKrajow</t>
  </si>
  <si>
    <t/>
  </si>
  <si>
    <t>ROZLICZENIE PODATKU NALEŻNEGO</t>
  </si>
  <si>
    <t>Podstawa opodatkowania w zł</t>
  </si>
  <si>
    <t>Podatek należny w zł</t>
  </si>
  <si>
    <t>1. Dostawa towarów oraz świadczenie usług, na terotyrium kraju, zwolnione od podatku</t>
  </si>
  <si>
    <t>2. Dostawa towarów oraz świadczenie usług poza terytorium kraju</t>
  </si>
  <si>
    <t xml:space="preserve">    2a. w tym świadczenie usług, o których mowa w art. 100 ust. 1 pkt. 4</t>
  </si>
  <si>
    <t>3. Dostawa towarów oraz świadczenie usług, na terytorium kraju, opodatkowane stawką 0%</t>
  </si>
  <si>
    <t xml:space="preserve">    3a. w tym dostawa towarów, o której mowa w art. 129 ustawy</t>
  </si>
  <si>
    <t>4. Dostawa towarów oraz świadczenie usług, na terytorium kraju, opodatkowane stawką 5%</t>
  </si>
  <si>
    <t>5. Dostawa towarów oraz świadczenie usług, na terytorium kraju, opodatkowane stawką 7% albo 8%</t>
  </si>
  <si>
    <t>6. Dostawa towarów oraz świadczenie usług, na terytorium kraju, opodatkowane stawką 22% albo 23%</t>
  </si>
  <si>
    <t>7. Wewnątrzwspólnotowa dostawa towarów</t>
  </si>
  <si>
    <t>8. Eksport towarów</t>
  </si>
  <si>
    <t>9. Wewnątrzwspólnotowe nabycie towarów</t>
  </si>
  <si>
    <t>10. Import towarów podlegający rozliczeniu zgodnie z art. 33a ustawy</t>
  </si>
  <si>
    <t>11. Import usług z wyłączeniem usług nabywanych od podatników podatku od wartości dodanej, do których stosuje się art.. 28b</t>
  </si>
  <si>
    <t>12. Import usług nabywanych od podatników podatku od wartości dodanej, do których stosuje się art. 28b</t>
  </si>
  <si>
    <t>13. Dostawa towarów oraz świadczenie usług, dla których podatnkikiem jest nabywca zgodnie z art. 17 ust. 1 pkt 7 lub 8 (wypełnia dostawca)</t>
  </si>
  <si>
    <t>14. Dostawa towarów, dla których podatnikiem jest nabywca zgodnie z art. 17 ust. 1 pkt 5 (wypełnia nabywca)</t>
  </si>
  <si>
    <t>15. Dostawa towarów oraz świadczenie usług, dla których podatnikiem jest nabywca zgodnie z art. 17 ust. 1 pkt 7 lub 8 (wypełnia nabywca)</t>
  </si>
  <si>
    <t>16. Kwota podatku należnego od towarów i usług objętych spisem z natury, o których mowa w art. 14 ust. 5</t>
  </si>
  <si>
    <t>17. Zwrot odliczonej lub zwróconej kwoty wydatkowanej na zakup kas rejestrujących, o których mowa w art.. 111 ust. 6</t>
  </si>
  <si>
    <t>18. Kwota podatku należnego od wewnątrzwspólnotowego nabycia środków transportu, wykazanego w poz. 24, podlegająca wpłacie w terminie, o którym mowa w art. 103 ust. 3, w związku z ust. 4</t>
  </si>
  <si>
    <t>19. Kwota podatku od wewnątrzwspólnotowego nabycia paliw silnikowych, podlegająca wpłacie w terminach, o których mowa w art. 103 ust. 5a i 5b</t>
  </si>
  <si>
    <t>ROZLICZENIE PODATKU NALICZONEGO</t>
  </si>
  <si>
    <t>1. PRZENIESIENIA</t>
  </si>
  <si>
    <t>Podatek do odliczenia w zł</t>
  </si>
  <si>
    <t>Kwota nadwyżki z poprzedniej deklaracji</t>
  </si>
  <si>
    <t>2. NABYCIE TOWARÓW I USŁUG ORAZ PODATEK NALICZONY Z UWZGLĘDNIENIEM KOREKT</t>
  </si>
  <si>
    <t>Wartość netto w zł</t>
  </si>
  <si>
    <t>Podatek naliczony w zł</t>
  </si>
  <si>
    <t>Nabycie towarów i usług zaliczanych u podatnika do środków trwałych</t>
  </si>
  <si>
    <t>Nabycie towarów i usług pozostałych</t>
  </si>
  <si>
    <t>3. PODATEK NALICZONY - DO ODLICZENIA W ZŁ</t>
  </si>
  <si>
    <t>Korekta podatku naliczonego od nabycia środków trwałych</t>
  </si>
  <si>
    <t>Korekta podatku naliczonego od pozostałych nabyć</t>
  </si>
  <si>
    <t>Korekta podatku naliczonego, o której mowa w art. 89b ust. 1 ustawy</t>
  </si>
  <si>
    <t>Razem kwota podatku naliczonego do odliczenia</t>
  </si>
  <si>
    <t>OBLICZENIE WYSOKOŚCI ZOBOWIĄZANIA PODATKOWEGO LUB KWOTY DO ZWROTU (w zł)</t>
  </si>
  <si>
    <t>Kwota wydatkowana na zakup kas rejestrujących</t>
  </si>
  <si>
    <t>Kwota podatku objęta zaniechaniem poboru</t>
  </si>
  <si>
    <t>Kwota podatku podlegającego wpłacie do Urzędu Skarbowego</t>
  </si>
  <si>
    <t>Kwota wydatkowana na zakup kas rejestrujących, przysługująca do zwrotu w danym okresie rozliczeniowym</t>
  </si>
  <si>
    <t>Nadwyżka podatku naliczonego nad należnym</t>
  </si>
  <si>
    <t>#4280</t>
  </si>
  <si>
    <t>EVAL</t>
  </si>
  <si>
    <t>1.29b</t>
  </si>
  <si>
    <t>PLN</t>
  </si>
  <si>
    <t>2411</t>
  </si>
  <si>
    <t>1234567890</t>
  </si>
  <si>
    <t>Pełna nazwa przedsiębiorstwa</t>
  </si>
  <si>
    <t>012345678</t>
  </si>
  <si>
    <t>Mazowieckie</t>
  </si>
  <si>
    <t>Warszawa</t>
  </si>
  <si>
    <t>Specjalna</t>
  </si>
  <si>
    <t>1</t>
  </si>
  <si>
    <t>00-201</t>
  </si>
  <si>
    <t>150160390</t>
  </si>
  <si>
    <t>"MORA SERVIS" TECHNIKA GRZEWCZA I SANITARNA MARIUSZ NOWICKI</t>
  </si>
  <si>
    <t>09-402 PŁOCK, RÓŻANA 50</t>
  </si>
  <si>
    <t>150161855</t>
  </si>
  <si>
    <t>INSTALATORSTWO GAZOWE ROMAN STAWSKI</t>
  </si>
  <si>
    <t>01-313 WARSZAWA, UL. KARABELI 3 M. 18</t>
  </si>
  <si>
    <t>150161128</t>
  </si>
  <si>
    <t>ZAKŁAD INSTALACJI WOD.KAN.,GAZU I C.O. SŁAWOMIR FILOCHA</t>
  </si>
  <si>
    <t>41-103 SIEMIANOWICE ŚL., MACIEJKOWICKA 1</t>
  </si>
  <si>
    <t>150156171</t>
  </si>
  <si>
    <t>ZAKŁAD  OGÓLNOBUD. I INSTALACJI SANITARNYCH  ROMAN SIKORSKI</t>
  </si>
  <si>
    <t>11-001 DYWITY, OLSZTYŃSKA 24  A</t>
  </si>
  <si>
    <t>150164731</t>
  </si>
  <si>
    <t>CENTURION OPAKOWANIA MARZENA KABZIŃSKA</t>
  </si>
  <si>
    <t>85-426 BYDGOSZCZ, UL.BRONIKOWSKIEGO 23</t>
  </si>
  <si>
    <t>150167259</t>
  </si>
  <si>
    <t>ZAKŁAD USŁUGOWO HANDLOWY HYDRAULIK BOGDAN MIKOŁAJCZAK</t>
  </si>
  <si>
    <t>64-920 PIŁA, UL. KOŁOBRZESKA 18</t>
  </si>
  <si>
    <t>157016834</t>
  </si>
  <si>
    <t>PRZEDSIĘBIORSTWO HANDLOWO-USŁUGOWE ROMAN WOŹNIAKOWSKI</t>
  </si>
  <si>
    <t>54-434 WROCŁAW, UL.BUDZISZYŃSKA 33/4</t>
  </si>
  <si>
    <t>150148438</t>
  </si>
  <si>
    <t>HYDRONICS S.C. WŁODZIMIERZ BRZEZIŃSKI, JAROSŁAW WIELAND</t>
  </si>
  <si>
    <t>72-006  SZCZECIN, UL. WELECKA 50A MIERZYN</t>
  </si>
  <si>
    <t>150150099</t>
  </si>
  <si>
    <t>PPH "TARANKO"</t>
  </si>
  <si>
    <t>80-557 GDAŃSK, UL.MARYNARKI POLSKIEJ 73 B</t>
  </si>
  <si>
    <t>150155828</t>
  </si>
  <si>
    <t>NOWOCZESNE SYSTEMY GRZEWCZE I SANITARNE MARIUSZ KOWALCZYK</t>
  </si>
  <si>
    <t>97-330 SULEJÓW, PRZYGŁÓW UL. PRZYGŁÓW LAS 120</t>
  </si>
  <si>
    <t>FABRYKA ARMATURY HAWLE SPÓŁKA Z O.O</t>
  </si>
  <si>
    <t>62-028 KOZIEGŁOWY, UL. PIASKOWA 9</t>
  </si>
  <si>
    <t>7811001712</t>
  </si>
  <si>
    <t>F115/07/474</t>
  </si>
  <si>
    <t>WAVIN POLSKA S.A.</t>
  </si>
  <si>
    <t>64-320 BUK, UL. DOBIEŻYŃSKA 43</t>
  </si>
  <si>
    <t>7880008752</t>
  </si>
  <si>
    <t>7130123566</t>
  </si>
  <si>
    <t>DANFOSS POLAND SP. Z O.O.</t>
  </si>
  <si>
    <t>05-825 GRODZISK MAZOWIECKI, UL. CHRZANOWSKA 5</t>
  </si>
  <si>
    <t>5860005844</t>
  </si>
  <si>
    <t>2380481380</t>
  </si>
  <si>
    <t>BANK SPÓŁDZIELCZY W GLIWICACH</t>
  </si>
  <si>
    <t>44-100 GLIWICE, UL.DWORCOWA 41</t>
  </si>
  <si>
    <t>6310101649</t>
  </si>
  <si>
    <t>46/08/15/GL/FSL</t>
  </si>
  <si>
    <t>SANITEC KOŁO SP. Z O.O.</t>
  </si>
  <si>
    <t>62-600 KOŁO, UL. TORUŃSKA 154</t>
  </si>
  <si>
    <t>7772751164</t>
  </si>
  <si>
    <t>9100543736</t>
  </si>
  <si>
    <t>FOX FITTINGS SP. Z O.O. SP.K.</t>
  </si>
  <si>
    <t>43-330 Wilamowice, ul. Więźniów Oświęcimia 21b</t>
  </si>
  <si>
    <t>9372473656</t>
  </si>
  <si>
    <t>405/F00/07/2015</t>
  </si>
  <si>
    <t>ATLANTIC POLSKA SP. Z O.O.</t>
  </si>
  <si>
    <t>03-044 WARSZAWA, UL.PŁOCHOCIŃSKA 115</t>
  </si>
  <si>
    <t>5242106779</t>
  </si>
  <si>
    <t>ARIN152040</t>
  </si>
  <si>
    <t>FERRO S.A.</t>
  </si>
  <si>
    <t>32-050 SKAWINA, UL. PRZEMYSŁOWA 7</t>
  </si>
  <si>
    <t>9442051648</t>
  </si>
  <si>
    <t>914/03/2015/BON</t>
  </si>
  <si>
    <t>3W SERWIS SP.Z O.O. NIERUCHOMOŚCI SP.KOMAND-AKCYJNA</t>
  </si>
  <si>
    <t>80-310 GDAŃSK, UL.J.H.DĄBROWSKIEGO 26/3</t>
  </si>
  <si>
    <t>5842733869</t>
  </si>
  <si>
    <t>3/8/2015</t>
  </si>
  <si>
    <t>ZWS "SILESIA" SP. Z O.O.</t>
  </si>
  <si>
    <t>44-109 GLIWICE, UL.WYCZÓŁKOWSKIEGO 20</t>
  </si>
  <si>
    <t>9691111800</t>
  </si>
  <si>
    <t>1731034421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</si>
</sst>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4"/>
      <color theme="8" tint="-0.249977111117893"/>
      <name val="Arial Black"/>
      <family val="2"/>
      <charset val="238"/>
    </font>
    <font>
      <u/>
      <sz val="11"/>
      <color rgb="FF0070C0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14" fontId="0" fillId="5" borderId="1" xfId="0" applyNumberFormat="1" applyFill="1" applyBorder="1" applyAlignment="1" applyProtection="1">
      <alignment vertical="top" wrapText="1"/>
    </xf>
    <xf numFmtId="14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" fontId="0" fillId="0" borderId="0" xfId="0" applyNumberFormat="1" applyFill="1" applyBorder="1" applyProtection="1"/>
    <xf numFmtId="4" fontId="0" fillId="5" borderId="1" xfId="0" applyNumberFormat="1" applyFill="1" applyBorder="1" applyAlignment="1" applyProtection="1">
      <alignment vertical="top" wrapText="1"/>
    </xf>
    <xf numFmtId="4" fontId="0" fillId="2" borderId="1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right"/>
    </xf>
    <xf numFmtId="4" fontId="0" fillId="4" borderId="0" xfId="0" applyNumberFormat="1" applyFill="1" applyBorder="1" applyProtection="1"/>
    <xf numFmtId="164" fontId="2" fillId="0" borderId="0" xfId="0" applyNumberFormat="1" applyFont="1" applyFill="1" applyBorder="1" applyProtection="1"/>
    <xf numFmtId="14" fontId="2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 applyProtection="1">
      <alignment horizontal="left"/>
    </xf>
    <xf numFmtId="3" fontId="0" fillId="4" borderId="0" xfId="0" applyNumberFormat="1" applyFill="1" applyBorder="1" applyProtection="1"/>
    <xf numFmtId="14" fontId="0" fillId="0" borderId="0" xfId="0" applyNumberFormat="1"/>
    <xf numFmtId="3" fontId="0" fillId="0" borderId="0" xfId="0" applyNumberFormat="1" applyFill="1" applyBorder="1" applyProtection="1"/>
    <xf numFmtId="3" fontId="0" fillId="5" borderId="1" xfId="0" applyNumberFormat="1" applyFill="1" applyBorder="1" applyAlignment="1" applyProtection="1">
      <alignment vertical="top" wrapText="1"/>
    </xf>
    <xf numFmtId="3" fontId="0" fillId="4" borderId="1" xfId="0" applyNumberFormat="1" applyFill="1" applyBorder="1" applyProtection="1">
      <protection locked="0"/>
    </xf>
    <xf numFmtId="14" fontId="0" fillId="4" borderId="0" xfId="0" applyNumberFormat="1" applyFill="1" applyBorder="1" applyProtection="1"/>
    <xf numFmtId="0" fontId="6" fillId="0" borderId="6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11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1"/>
    <xf numFmtId="0" fontId="0" fillId="0" borderId="0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quotePrefix="1"/>
    <xf numFmtId="1" fontId="0" fillId="3" borderId="2" xfId="0" applyNumberFormat="1" applyFill="1" applyBorder="1" applyAlignment="1" applyProtection="1">
      <alignment horizontal="center"/>
      <protection locked="0"/>
    </xf>
    <xf numFmtId="14" fontId="0" fillId="3" borderId="2" xfId="0" applyNumberFormat="1" applyFill="1" applyBorder="1" applyProtection="1">
      <protection locked="0"/>
    </xf>
    <xf numFmtId="14" fontId="0" fillId="3" borderId="3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quotePrefix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8" fillId="0" borderId="0" xfId="0" applyFont="1"/>
    <xf numFmtId="0" fontId="1" fillId="0" borderId="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0" fillId="0" borderId="6" xfId="0" applyBorder="1"/>
    <xf numFmtId="0" fontId="0" fillId="0" borderId="15" xfId="0" applyBorder="1"/>
    <xf numFmtId="0" fontId="0" fillId="0" borderId="7" xfId="0" applyBorder="1"/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0" fillId="4" borderId="1" xfId="0" quotePrefix="1" applyNumberFormat="1" applyFill="1" applyBorder="1" applyProtection="1">
      <protection locked="0"/>
    </xf>
    <xf numFmtId="0" fontId="9" fillId="0" borderId="0" xfId="0" applyFont="1"/>
    <xf numFmtId="0" fontId="0" fillId="0" borderId="0" xfId="0" applyAlignment="1">
      <alignment horizontal="center"/>
    </xf>
    <xf numFmtId="49" fontId="0" fillId="3" borderId="2" xfId="0" quotePrefix="1" applyNumberFormat="1" applyFill="1" applyBorder="1" applyProtection="1">
      <protection locked="0"/>
    </xf>
    <xf numFmtId="49" fontId="0" fillId="3" borderId="3" xfId="0" quotePrefix="1" applyNumberFormat="1" applyFill="1" applyBorder="1" applyProtection="1">
      <protection locked="0"/>
    </xf>
    <xf numFmtId="49" fontId="0" fillId="0" borderId="0" xfId="0" applyNumberFormat="1" applyFill="1" applyBorder="1" applyProtection="1"/>
    <xf numFmtId="49" fontId="0" fillId="5" borderId="1" xfId="0" applyNumberFormat="1" applyFill="1" applyBorder="1" applyAlignment="1" applyProtection="1">
      <alignment vertical="top" wrapText="1"/>
    </xf>
    <xf numFmtId="49" fontId="0" fillId="3" borderId="1" xfId="0" quotePrefix="1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0" borderId="0" xfId="0" applyNumberFormat="1" applyFill="1" applyBorder="1" applyAlignment="1" applyProtection="1">
      <alignment horizontal="right"/>
    </xf>
    <xf numFmtId="49" fontId="0" fillId="2" borderId="3" xfId="0" applyNumberFormat="1" applyFill="1" applyBorder="1" applyProtection="1">
      <protection locked="0"/>
    </xf>
    <xf numFmtId="0" fontId="12" fillId="6" borderId="0" xfId="0" applyFont="1" applyFill="1" applyAlignment="1">
      <alignment vertical="center"/>
    </xf>
    <xf numFmtId="3" fontId="11" fillId="6" borderId="0" xfId="0" applyNumberFormat="1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3" fontId="0" fillId="6" borderId="0" xfId="0" applyNumberFormat="1" applyFill="1" applyAlignment="1">
      <alignment horizontal="center" vertical="center"/>
    </xf>
    <xf numFmtId="0" fontId="13" fillId="6" borderId="0" xfId="0" applyFont="1" applyFill="1" applyAlignment="1">
      <alignment vertical="center" wrapText="1"/>
    </xf>
    <xf numFmtId="3" fontId="13" fillId="6" borderId="1" xfId="0" applyNumberFormat="1" applyFont="1" applyFill="1" applyBorder="1" applyAlignment="1">
      <alignment vertical="center"/>
    </xf>
    <xf numFmtId="3" fontId="13" fillId="6" borderId="0" xfId="0" applyNumberFormat="1" applyFont="1" applyFill="1" applyAlignment="1">
      <alignment vertical="center"/>
    </xf>
    <xf numFmtId="3" fontId="13" fillId="6" borderId="17" xfId="0" applyNumberFormat="1" applyFont="1" applyFill="1" applyBorder="1" applyAlignment="1">
      <alignment vertical="center"/>
    </xf>
    <xf numFmtId="3" fontId="13" fillId="6" borderId="18" xfId="0" applyNumberFormat="1" applyFont="1" applyFill="1" applyBorder="1" applyAlignment="1">
      <alignment vertical="center"/>
    </xf>
    <xf numFmtId="0" fontId="0" fillId="6" borderId="0" xfId="0" applyFill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3" fontId="0" fillId="6" borderId="0" xfId="0" applyNumberFormat="1" applyFill="1" applyAlignment="1">
      <alignment vertical="center"/>
    </xf>
    <xf numFmtId="3" fontId="1" fillId="6" borderId="0" xfId="0" applyNumberFormat="1" applyFont="1" applyFill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14" fillId="0" borderId="0" xfId="0" applyFont="1" applyAlignment="1">
      <alignment vertical="top"/>
    </xf>
    <xf numFmtId="22" fontId="0" fillId="0" borderId="0" xfId="0" applyNumberFormat="1"/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5" xfId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2060"/>
      <color rgb="FF00540A"/>
      <color rgb="FF0F3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biuro@zigzak.eu?subject=Skoroszyty%20JPK" TargetMode="External"/><Relationship Id="rId2" Type="http://schemas.openxmlformats.org/officeDocument/2006/relationships/hyperlink" Target="http://zigzak.eu/download/jpk/JPK_VAT.pdf" TargetMode="External"/><Relationship Id="rId1" Type="http://schemas.openxmlformats.org/officeDocument/2006/relationships/hyperlink" Target="mailto:pomoc@zigzak.eu?subject=JPK_V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23</xdr:row>
      <xdr:rowOff>66675</xdr:rowOff>
    </xdr:from>
    <xdr:ext cx="4714876" cy="647700"/>
    <xdr:sp macro="" textlink="">
      <xdr:nvSpPr>
        <xdr:cNvPr id="2" name="Etykieta"/>
        <xdr:cNvSpPr txBox="1"/>
      </xdr:nvSpPr>
      <xdr:spPr>
        <a:xfrm>
          <a:off x="6229350" y="4533900"/>
          <a:ext cx="4714876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Skoroszyt do obsługi plików JPK_VAT     Wersja: 1.29b 
Kopia bezterminowa</a:t>
          </a:r>
          <a:b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wygenerowana dla weryfikacji JPK_VAT(1)
</a:t>
          </a:r>
          <a:endParaRPr lang="pl-PL" sz="1100" u="sng">
            <a:solidFill>
              <a:srgbClr val="0070C0"/>
            </a:solidFill>
          </a:endParaRPr>
        </a:p>
      </xdr:txBody>
    </xdr:sp>
    <xdr:clientData/>
  </xdr:oneCellAnchor>
  <xdr:twoCellAnchor>
    <xdr:from>
      <xdr:col>11</xdr:col>
      <xdr:colOff>466726</xdr:colOff>
      <xdr:row>18</xdr:row>
      <xdr:rowOff>19050</xdr:rowOff>
    </xdr:from>
    <xdr:to>
      <xdr:col>13</xdr:col>
      <xdr:colOff>466726</xdr:colOff>
      <xdr:row>21</xdr:row>
      <xdr:rowOff>123826</xdr:rowOff>
    </xdr:to>
    <xdr:sp macro="[0]!Export_JPK" textlink="">
      <xdr:nvSpPr>
        <xdr:cNvPr id="5" name="Zapisz"/>
        <xdr:cNvSpPr/>
      </xdr:nvSpPr>
      <xdr:spPr>
        <a:xfrm>
          <a:off x="8067676" y="3533775"/>
          <a:ext cx="1219200" cy="676276"/>
        </a:xfrm>
        <a:prstGeom prst="bevel">
          <a:avLst>
            <a:gd name="adj" fmla="val 5227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Zapisz</a:t>
          </a:r>
          <a:r>
            <a:rPr lang="pl-PL" sz="1500" baseline="0"/>
            <a:t> jako plik JPK</a:t>
          </a:r>
          <a:endParaRPr lang="pl-PL" sz="1500"/>
        </a:p>
      </xdr:txBody>
    </xdr:sp>
    <xdr:clientData/>
  </xdr:twoCellAnchor>
  <xdr:twoCellAnchor>
    <xdr:from>
      <xdr:col>9</xdr:col>
      <xdr:colOff>400051</xdr:colOff>
      <xdr:row>18</xdr:row>
      <xdr:rowOff>19050</xdr:rowOff>
    </xdr:from>
    <xdr:to>
      <xdr:col>11</xdr:col>
      <xdr:colOff>228603</xdr:colOff>
      <xdr:row>21</xdr:row>
      <xdr:rowOff>123826</xdr:rowOff>
    </xdr:to>
    <xdr:sp macro="[0]!Append_JPK" textlink="">
      <xdr:nvSpPr>
        <xdr:cNvPr id="6" name="Dopisz"/>
        <xdr:cNvSpPr/>
      </xdr:nvSpPr>
      <xdr:spPr>
        <a:xfrm>
          <a:off x="6610351" y="3533775"/>
          <a:ext cx="1219202" cy="676276"/>
        </a:xfrm>
        <a:prstGeom prst="bevel">
          <a:avLst>
            <a:gd name="adj" fmla="val 5227"/>
          </a:avLst>
        </a:prstGeom>
        <a:solidFill>
          <a:srgbClr val="0054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Dołącz</a:t>
          </a:r>
          <a:r>
            <a:rPr lang="pl-PL" sz="1500" baseline="0"/>
            <a:t> inny plik JPK</a:t>
          </a:r>
          <a:endParaRPr lang="pl-PL" sz="1500"/>
        </a:p>
      </xdr:txBody>
    </xdr:sp>
    <xdr:clientData/>
  </xdr:twoCellAnchor>
  <xdr:twoCellAnchor>
    <xdr:from>
      <xdr:col>8</xdr:col>
      <xdr:colOff>28576</xdr:colOff>
      <xdr:row>18</xdr:row>
      <xdr:rowOff>19050</xdr:rowOff>
    </xdr:from>
    <xdr:to>
      <xdr:col>9</xdr:col>
      <xdr:colOff>171453</xdr:colOff>
      <xdr:row>21</xdr:row>
      <xdr:rowOff>123826</xdr:rowOff>
    </xdr:to>
    <xdr:sp macro="[0]!Import_JPK" textlink="">
      <xdr:nvSpPr>
        <xdr:cNvPr id="7" name="Wczytaj"/>
        <xdr:cNvSpPr/>
      </xdr:nvSpPr>
      <xdr:spPr>
        <a:xfrm>
          <a:off x="5162551" y="3533775"/>
          <a:ext cx="1219202" cy="676276"/>
        </a:xfrm>
        <a:prstGeom prst="bevel">
          <a:avLst>
            <a:gd name="adj" fmla="val 5227"/>
          </a:avLst>
        </a:prstGeom>
        <a:solidFill>
          <a:srgbClr val="0054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Wczytaj  </a:t>
          </a:r>
          <a:r>
            <a:rPr lang="pl-PL" sz="1500" baseline="0"/>
            <a:t>plik JPK</a:t>
          </a:r>
          <a:endParaRPr lang="pl-PL" sz="1500"/>
        </a:p>
      </xdr:txBody>
    </xdr:sp>
    <xdr:clientData/>
  </xdr:twoCellAnchor>
  <xdr:twoCellAnchor>
    <xdr:from>
      <xdr:col>0</xdr:col>
      <xdr:colOff>438150</xdr:colOff>
      <xdr:row>24</xdr:row>
      <xdr:rowOff>91678</xdr:rowOff>
    </xdr:from>
    <xdr:to>
      <xdr:col>3</xdr:col>
      <xdr:colOff>457199</xdr:colOff>
      <xdr:row>26</xdr:row>
      <xdr:rowOff>44055</xdr:rowOff>
    </xdr:to>
    <xdr:sp macro="[0]!ClearListsOnly" textlink="">
      <xdr:nvSpPr>
        <xdr:cNvPr id="8" name="Skos 7"/>
        <xdr:cNvSpPr/>
      </xdr:nvSpPr>
      <xdr:spPr>
        <a:xfrm>
          <a:off x="438150" y="4749403"/>
          <a:ext cx="1943099" cy="333377"/>
        </a:xfrm>
        <a:prstGeom prst="bevel">
          <a:avLst>
            <a:gd name="adj" fmla="val 522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/>
            <a:t>Wyzeruj tylko listy JPK </a:t>
          </a:r>
        </a:p>
      </xdr:txBody>
    </xdr:sp>
    <xdr:clientData/>
  </xdr:twoCellAnchor>
  <xdr:twoCellAnchor>
    <xdr:from>
      <xdr:col>0</xdr:col>
      <xdr:colOff>428626</xdr:colOff>
      <xdr:row>21</xdr:row>
      <xdr:rowOff>180974</xdr:rowOff>
    </xdr:from>
    <xdr:to>
      <xdr:col>3</xdr:col>
      <xdr:colOff>457200</xdr:colOff>
      <xdr:row>23</xdr:row>
      <xdr:rowOff>133351</xdr:rowOff>
    </xdr:to>
    <xdr:sp macro="[0]!ClearFields" textlink="">
      <xdr:nvSpPr>
        <xdr:cNvPr id="9" name="Skos 8"/>
        <xdr:cNvSpPr/>
      </xdr:nvSpPr>
      <xdr:spPr>
        <a:xfrm>
          <a:off x="428626" y="4267199"/>
          <a:ext cx="1952624" cy="333377"/>
        </a:xfrm>
        <a:prstGeom prst="bevel">
          <a:avLst>
            <a:gd name="adj" fmla="val 5227"/>
          </a:avLst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/>
            <a:t>Wyzeruj  wszystkie</a:t>
          </a:r>
          <a:r>
            <a:rPr lang="pl-PL" sz="1200" baseline="0"/>
            <a:t> </a:t>
          </a:r>
          <a:r>
            <a:rPr lang="pl-PL" sz="1200"/>
            <a:t>pola</a:t>
          </a:r>
          <a:r>
            <a:rPr lang="pl-PL" sz="1200" baseline="0"/>
            <a:t> JPK</a:t>
          </a:r>
          <a:endParaRPr lang="pl-PL" sz="1200"/>
        </a:p>
      </xdr:txBody>
    </xdr:sp>
    <xdr:clientData/>
  </xdr:twoCellAnchor>
  <xdr:oneCellAnchor>
    <xdr:from>
      <xdr:col>9</xdr:col>
      <xdr:colOff>28574</xdr:colOff>
      <xdr:row>29</xdr:row>
      <xdr:rowOff>133350</xdr:rowOff>
    </xdr:from>
    <xdr:ext cx="2533651" cy="257175"/>
    <xdr:sp macro="" textlink="">
      <xdr:nvSpPr>
        <xdr:cNvPr id="10" name="Wsparcie">
          <a:hlinkClick xmlns:r="http://schemas.openxmlformats.org/officeDocument/2006/relationships" r:id="rId1"/>
        </xdr:cNvPr>
        <xdr:cNvSpPr txBox="1"/>
      </xdr:nvSpPr>
      <xdr:spPr>
        <a:xfrm>
          <a:off x="6238874" y="5743575"/>
          <a:ext cx="2533651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900"/>
            <a:t>Wsparcie techniczne: </a:t>
          </a:r>
          <a:r>
            <a:rPr lang="pl-PL" sz="900" u="sng">
              <a:solidFill>
                <a:srgbClr val="0070C0"/>
              </a:solidFill>
            </a:rPr>
            <a:t>pomoc@zigzak.eu</a:t>
          </a:r>
        </a:p>
        <a:p>
          <a:endParaRPr lang="pl-PL" sz="1400"/>
        </a:p>
        <a:p>
          <a:endParaRPr lang="pl-PL" sz="1100" u="sng">
            <a:solidFill>
              <a:srgbClr val="0070C0"/>
            </a:solidFill>
          </a:endParaRPr>
        </a:p>
      </xdr:txBody>
    </xdr:sp>
    <xdr:clientData/>
  </xdr:oneCellAnchor>
  <xdr:twoCellAnchor>
    <xdr:from>
      <xdr:col>12</xdr:col>
      <xdr:colOff>180975</xdr:colOff>
      <xdr:row>26</xdr:row>
      <xdr:rowOff>123824</xdr:rowOff>
    </xdr:from>
    <xdr:to>
      <xdr:col>13</xdr:col>
      <xdr:colOff>447676</xdr:colOff>
      <xdr:row>28</xdr:row>
      <xdr:rowOff>76201</xdr:rowOff>
    </xdr:to>
    <xdr:sp macro="[0]!TekstLicencji" textlink="">
      <xdr:nvSpPr>
        <xdr:cNvPr id="11" name="Licencja"/>
        <xdr:cNvSpPr/>
      </xdr:nvSpPr>
      <xdr:spPr>
        <a:xfrm>
          <a:off x="8391525" y="5162549"/>
          <a:ext cx="876301" cy="333377"/>
        </a:xfrm>
        <a:prstGeom prst="bevel">
          <a:avLst>
            <a:gd name="adj" fmla="val 5227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200">
              <a:solidFill>
                <a:sysClr val="windowText" lastClr="000000"/>
              </a:solidFill>
            </a:rPr>
            <a:t>Licencja</a:t>
          </a:r>
        </a:p>
      </xdr:txBody>
    </xdr:sp>
    <xdr:clientData/>
  </xdr:twoCellAnchor>
  <xdr:oneCellAnchor>
    <xdr:from>
      <xdr:col>9</xdr:col>
      <xdr:colOff>28575</xdr:colOff>
      <xdr:row>28</xdr:row>
      <xdr:rowOff>9525</xdr:rowOff>
    </xdr:from>
    <xdr:ext cx="1276350" cy="257175"/>
    <xdr:sp macro="" textlink="">
      <xdr:nvSpPr>
        <xdr:cNvPr id="12" name="pole tekstowe 11">
          <a:hlinkClick xmlns:r="http://schemas.openxmlformats.org/officeDocument/2006/relationships" r:id="rId2"/>
        </xdr:cNvPr>
        <xdr:cNvSpPr txBox="1"/>
      </xdr:nvSpPr>
      <xdr:spPr>
        <a:xfrm>
          <a:off x="6238875" y="5429250"/>
          <a:ext cx="12763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 u="sng">
              <a:solidFill>
                <a:srgbClr val="0070C0"/>
              </a:solidFill>
            </a:rPr>
            <a:t>Instrukcja obsługi</a:t>
          </a:r>
          <a:endParaRPr lang="pl-PL" sz="1400" u="sng">
            <a:solidFill>
              <a:srgbClr val="0070C0"/>
            </a:solidFill>
          </a:endParaRPr>
        </a:p>
        <a:p>
          <a:endParaRPr lang="pl-PL" sz="1100" u="sng">
            <a:solidFill>
              <a:srgbClr val="0070C0"/>
            </a:solidFill>
          </a:endParaRPr>
        </a:p>
      </xdr:txBody>
    </xdr:sp>
    <xdr:clientData/>
  </xdr:oneCellAnchor>
  <xdr:oneCellAnchor>
    <xdr:from>
      <xdr:col>9</xdr:col>
      <xdr:colOff>9525</xdr:colOff>
      <xdr:row>26</xdr:row>
      <xdr:rowOff>95251</xdr:rowOff>
    </xdr:from>
    <xdr:ext cx="1638300" cy="285750"/>
    <xdr:sp macro="" textlink="">
      <xdr:nvSpPr>
        <xdr:cNvPr id="14" name="Podpis">
          <a:hlinkClick xmlns:r="http://schemas.openxmlformats.org/officeDocument/2006/relationships" r:id="rId3"/>
        </xdr:cNvPr>
        <xdr:cNvSpPr txBox="1"/>
      </xdr:nvSpPr>
      <xdr:spPr>
        <a:xfrm>
          <a:off x="6219825" y="5133976"/>
          <a:ext cx="163830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© ZigZak </a:t>
          </a:r>
          <a:r>
            <a:rPr lang="pl-PL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Witold Jaworski </a:t>
          </a:r>
          <a:endParaRPr lang="pl-PL">
            <a:solidFill>
              <a:srgbClr val="0070C0"/>
            </a:solidFill>
            <a:effectLst/>
          </a:endParaRPr>
        </a:p>
        <a:p>
          <a:r>
            <a:rPr lang="pl-PL" sz="1100"/>
            <a:t>
</a:t>
          </a:r>
          <a:endParaRPr lang="pl-PL" sz="1100" u="sng">
            <a:solidFill>
              <a:srgbClr val="0070C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38100</xdr:rowOff>
    </xdr:from>
    <xdr:to>
      <xdr:col>7</xdr:col>
      <xdr:colOff>1571626</xdr:colOff>
      <xdr:row>3</xdr:row>
      <xdr:rowOff>142876</xdr:rowOff>
    </xdr:to>
    <xdr:sp macro="[0]!Export_JPK" textlink="">
      <xdr:nvSpPr>
        <xdr:cNvPr id="8" name="Zapisz"/>
        <xdr:cNvSpPr/>
      </xdr:nvSpPr>
      <xdr:spPr>
        <a:xfrm>
          <a:off x="5429250" y="38100"/>
          <a:ext cx="1295401" cy="676276"/>
        </a:xfrm>
        <a:prstGeom prst="bevel">
          <a:avLst>
            <a:gd name="adj" fmla="val 5227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Zapisz</a:t>
          </a:r>
          <a:r>
            <a:rPr lang="pl-PL" sz="1500" baseline="0"/>
            <a:t> jako plik JPK</a:t>
          </a:r>
          <a:endParaRPr lang="pl-PL" sz="1500"/>
        </a:p>
      </xdr:txBody>
    </xdr:sp>
    <xdr:clientData/>
  </xdr:twoCellAnchor>
  <xdr:twoCellAnchor>
    <xdr:from>
      <xdr:col>6</xdr:col>
      <xdr:colOff>95251</xdr:colOff>
      <xdr:row>0</xdr:row>
      <xdr:rowOff>38100</xdr:rowOff>
    </xdr:from>
    <xdr:to>
      <xdr:col>7</xdr:col>
      <xdr:colOff>180978</xdr:colOff>
      <xdr:row>3</xdr:row>
      <xdr:rowOff>142876</xdr:rowOff>
    </xdr:to>
    <xdr:sp macro="[0]!Append_JPK" textlink="">
      <xdr:nvSpPr>
        <xdr:cNvPr id="9" name="Dopisz"/>
        <xdr:cNvSpPr/>
      </xdr:nvSpPr>
      <xdr:spPr>
        <a:xfrm>
          <a:off x="4114801" y="38100"/>
          <a:ext cx="1219202" cy="676276"/>
        </a:xfrm>
        <a:prstGeom prst="bevel">
          <a:avLst>
            <a:gd name="adj" fmla="val 5227"/>
          </a:avLst>
        </a:prstGeom>
        <a:solidFill>
          <a:srgbClr val="0054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Dołącz</a:t>
          </a:r>
          <a:r>
            <a:rPr lang="pl-PL" sz="1500" baseline="0"/>
            <a:t> inny plik JPK</a:t>
          </a:r>
          <a:endParaRPr lang="pl-PL" sz="15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1600199</xdr:colOff>
      <xdr:row>0</xdr:row>
      <xdr:rowOff>57149</xdr:rowOff>
    </xdr:from>
    <xdr:to>
      <xdr:col>5</xdr:col>
      <xdr:colOff>2895600</xdr:colOff>
      <xdr:row>3</xdr:row>
      <xdr:rowOff>161925</xdr:rowOff>
    </xdr:to>
    <xdr:sp macro="[0]!Export_JPK" textlink="">
      <xdr:nvSpPr>
        <xdr:cNvPr id="3" name="Zapisz"/>
        <xdr:cNvSpPr/>
      </xdr:nvSpPr>
      <xdr:spPr>
        <a:xfrm>
          <a:off x="5714999" y="57149"/>
          <a:ext cx="1295401" cy="676276"/>
        </a:xfrm>
        <a:prstGeom prst="bevel">
          <a:avLst>
            <a:gd name="adj" fmla="val 5227"/>
          </a:avLst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Zapisz</a:t>
          </a:r>
          <a:r>
            <a:rPr lang="pl-PL" sz="1500" baseline="0"/>
            <a:t> jako plik JPK</a:t>
          </a:r>
          <a:endParaRPr lang="pl-PL" sz="1500"/>
        </a:p>
      </xdr:txBody>
    </xdr:sp>
    <xdr:clientData/>
  </xdr:twoCellAnchor>
  <xdr:twoCellAnchor>
    <xdr:from>
      <xdr:col>5</xdr:col>
      <xdr:colOff>238125</xdr:colOff>
      <xdr:row>0</xdr:row>
      <xdr:rowOff>57149</xdr:rowOff>
    </xdr:from>
    <xdr:to>
      <xdr:col>5</xdr:col>
      <xdr:colOff>1457327</xdr:colOff>
      <xdr:row>3</xdr:row>
      <xdr:rowOff>161925</xdr:rowOff>
    </xdr:to>
    <xdr:sp macro="[0]!Append_JPK" textlink="">
      <xdr:nvSpPr>
        <xdr:cNvPr id="4" name="Dopisz"/>
        <xdr:cNvSpPr/>
      </xdr:nvSpPr>
      <xdr:spPr>
        <a:xfrm>
          <a:off x="4352925" y="57149"/>
          <a:ext cx="1219202" cy="676276"/>
        </a:xfrm>
        <a:prstGeom prst="bevel">
          <a:avLst>
            <a:gd name="adj" fmla="val 5227"/>
          </a:avLst>
        </a:prstGeom>
        <a:solidFill>
          <a:srgbClr val="00540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500"/>
            <a:t>Dołącz</a:t>
          </a:r>
          <a:r>
            <a:rPr lang="pl-PL" sz="1500" baseline="0"/>
            <a:t> inny plik JPK</a:t>
          </a:r>
          <a:endParaRPr lang="pl-PL" sz="15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1</xdr:row>
      <xdr:rowOff>9523</xdr:rowOff>
    </xdr:from>
    <xdr:to>
      <xdr:col>12</xdr:col>
      <xdr:colOff>495300</xdr:colOff>
      <xdr:row>82</xdr:row>
      <xdr:rowOff>0</xdr:rowOff>
    </xdr:to>
    <xdr:sp macro="" textlink="">
      <xdr:nvSpPr>
        <xdr:cNvPr id="2" name="Template"/>
        <xdr:cNvSpPr txBox="1"/>
      </xdr:nvSpPr>
      <xdr:spPr>
        <a:xfrm>
          <a:off x="1190624" y="200023"/>
          <a:ext cx="6619876" cy="15801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50"/>
            <a:t>&lt;?xml version="1.0" encoding="UTF-8"?&gt;</a:t>
          </a:r>
        </a:p>
        <a:p>
          <a:r>
            <a:rPr lang="pl-PL" sz="1050"/>
            <a:t>&lt;JPK</a:t>
          </a:r>
        </a:p>
        <a:p>
          <a:r>
            <a:rPr lang="pl-PL" sz="1050"/>
            <a:t>xmlns="http://jpk.mf.gov.pl/wzor/2016/03/09/03094/" </a:t>
          </a:r>
        </a:p>
        <a:p>
          <a:r>
            <a:rPr lang="pl-PL" sz="1050"/>
            <a:t>xmlns:etd="http://crd.gov.pl/xml/schematy/dziedzinowe/mf/2016/01/25/eD/DefinicjeTypy/" </a:t>
          </a:r>
        </a:p>
        <a:p>
          <a:r>
            <a:rPr lang="pl-PL" sz="1050"/>
            <a:t>xmlns:xsi="http://www.w3.org/2001/XMLSchema-instance"</a:t>
          </a:r>
        </a:p>
        <a:p>
          <a:r>
            <a:rPr lang="pl-PL" sz="1050"/>
            <a:t>&gt;</a:t>
          </a:r>
        </a:p>
        <a:p>
          <a:r>
            <a:rPr lang="pl-PL" sz="1050"/>
            <a:t>&lt;Naglowek&gt;</a:t>
          </a:r>
        </a:p>
        <a:p>
          <a:r>
            <a:rPr lang="pl-PL" sz="1050"/>
            <a:t>	&lt;KodFormularza kodSystemowy="JPK_VAT (1)" wersjaSchemy="1-0"&gt;JPK_VAT&lt;/KodFormularza&gt;</a:t>
          </a:r>
        </a:p>
        <a:p>
          <a:r>
            <a:rPr lang="pl-PL" sz="1050"/>
            <a:t>	&lt;WariantFormularza&gt;1&lt;/WariantFormularza&gt;</a:t>
          </a:r>
        </a:p>
        <a:p>
          <a:r>
            <a:rPr lang="pl-PL" sz="1050"/>
            <a:t>	&lt;CelZlozenia&gt;&lt;/CelZlozenia&gt; &lt;!-- 1 lub 2, gdy poprawka --&gt;</a:t>
          </a:r>
        </a:p>
        <a:p>
          <a:r>
            <a:rPr lang="pl-PL" sz="1050"/>
            <a:t>	&lt;DataWytworzeniaJPK&gt;&lt;/DataWytworzeniaJPK&gt;</a:t>
          </a:r>
        </a:p>
        <a:p>
          <a:r>
            <a:rPr lang="pl-PL" sz="1050"/>
            <a:t>	&lt;DataOd&gt;&lt;/DataOd&gt;</a:t>
          </a:r>
        </a:p>
        <a:p>
          <a:r>
            <a:rPr lang="pl-PL" sz="1050"/>
            <a:t>	&lt;DataDo&gt;&lt;/DataDo&gt;</a:t>
          </a:r>
        </a:p>
        <a:p>
          <a:r>
            <a:rPr lang="pl-PL" sz="1050"/>
            <a:t>	&lt;DomyslnyKodWaluty&gt;PLN&lt;/DomyslnyKodWaluty&gt;</a:t>
          </a:r>
        </a:p>
        <a:p>
          <a:r>
            <a:rPr lang="pl-PL" sz="1050"/>
            <a:t>	&lt;KodUrzedu&gt;&lt;/KodUrzedu&gt;</a:t>
          </a:r>
        </a:p>
        <a:p>
          <a:r>
            <a:rPr lang="pl-PL" sz="1050"/>
            <a:t>&lt;/Naglowek&gt;</a:t>
          </a:r>
        </a:p>
        <a:p>
          <a:r>
            <a:rPr lang="pl-PL" sz="1050"/>
            <a:t>&lt;Podmiot1&gt;</a:t>
          </a:r>
        </a:p>
        <a:p>
          <a:r>
            <a:rPr lang="pl-PL" sz="1050"/>
            <a:t>	&lt;IdentyfikatorPodmiotu&gt;</a:t>
          </a:r>
        </a:p>
        <a:p>
          <a:r>
            <a:rPr lang="pl-PL" sz="1050"/>
            <a:t>		&lt;etd:NIP&gt;&lt;/etd:NIP&gt;</a:t>
          </a:r>
        </a:p>
        <a:p>
          <a:r>
            <a:rPr lang="pl-PL" sz="1050"/>
            <a:t>		&lt;etd:PelnaNazwa&gt;&lt;/etd:PelnaNazwa&gt;</a:t>
          </a:r>
        </a:p>
        <a:p>
          <a:r>
            <a:rPr lang="pl-PL" sz="1050"/>
            <a:t>		&lt;etd:REGON&gt;&lt;/etd:REGON&gt;</a:t>
          </a:r>
        </a:p>
        <a:p>
          <a:r>
            <a:rPr lang="pl-PL" sz="1050"/>
            <a:t>	&lt;/IdentyfikatorPodmiotu&gt;</a:t>
          </a:r>
        </a:p>
        <a:p>
          <a:r>
            <a:rPr lang="pl-PL" sz="1050"/>
            <a:t>	&lt;AdresPodmiotu&gt;</a:t>
          </a:r>
        </a:p>
        <a:p>
          <a:r>
            <a:rPr lang="pl-PL" sz="1050"/>
            <a:t>		&lt;etd:KodKraju&gt;PL&lt;/etd:KodKraju&gt;</a:t>
          </a:r>
        </a:p>
        <a:p>
          <a:r>
            <a:rPr lang="pl-PL" sz="1050"/>
            <a:t>		&lt;etd:Wojewodztwo&gt;&lt;/etd:Wojewodztwo&gt;</a:t>
          </a:r>
        </a:p>
        <a:p>
          <a:r>
            <a:rPr lang="pl-PL" sz="1050"/>
            <a:t>		&lt;etd:Powiat&gt;&lt;/etd:Powiat&gt;</a:t>
          </a:r>
        </a:p>
        <a:p>
          <a:r>
            <a:rPr lang="pl-PL" sz="1050"/>
            <a:t>		&lt;etd:Gmina&gt;&lt;/etd:Gmina&gt;</a:t>
          </a:r>
        </a:p>
        <a:p>
          <a:r>
            <a:rPr lang="pl-PL" sz="1050"/>
            <a:t>		&lt;etd:Ulica&gt;&lt;/etd:Ulica&gt;</a:t>
          </a:r>
        </a:p>
        <a:p>
          <a:r>
            <a:rPr lang="pl-PL" sz="1050"/>
            <a:t>		&lt;etd:NrDomu&gt;&lt;/etd:NrDomu&gt;</a:t>
          </a:r>
        </a:p>
        <a:p>
          <a:r>
            <a:rPr lang="pl-PL" sz="1050"/>
            <a:t>		&lt;etd:NrLokalu/&gt;</a:t>
          </a:r>
        </a:p>
        <a:p>
          <a:r>
            <a:rPr lang="pl-PL" sz="1050"/>
            <a:t>		&lt;etd:Miejscowosc&gt;Komorniki&lt;/etd:Miejscowosc&gt;</a:t>
          </a:r>
        </a:p>
        <a:p>
          <a:r>
            <a:rPr lang="pl-PL" sz="1050"/>
            <a:t>		&lt;etd:KodPocztowy&gt;62-052&lt;/etd:KodPocztowy&gt;</a:t>
          </a:r>
        </a:p>
        <a:p>
          <a:r>
            <a:rPr lang="pl-PL" sz="1050"/>
            <a:t>		&lt;etd:Poczta&gt;Komorniki&lt;/etd:Poczta&gt;</a:t>
          </a:r>
        </a:p>
        <a:p>
          <a:r>
            <a:rPr lang="pl-PL" sz="1050"/>
            <a:t>	&lt;/AdresPodmiotu&gt;</a:t>
          </a:r>
        </a:p>
        <a:p>
          <a:r>
            <a:rPr lang="pl-PL" sz="1050"/>
            <a:t>&lt;/Podmiot1&gt;</a:t>
          </a:r>
        </a:p>
        <a:p>
          <a:r>
            <a:rPr lang="pl-PL" sz="1050"/>
            <a:t>&lt;SprzedazWiersz typ="G"&gt;</a:t>
          </a:r>
        </a:p>
        <a:p>
          <a:r>
            <a:rPr lang="pl-PL" sz="1050"/>
            <a:t>	&lt;LpSprzedazy&gt;&lt;/LpSprzedazy&gt;</a:t>
          </a:r>
        </a:p>
        <a:p>
          <a:r>
            <a:rPr lang="pl-PL" sz="1050"/>
            <a:t>	&lt;DataSprzedazy&gt;&lt;/DataSprzedazy&gt;</a:t>
          </a:r>
        </a:p>
        <a:p>
          <a:r>
            <a:rPr lang="pl-PL" sz="1050"/>
            <a:t>	&lt;DataWystawienia&gt;&lt;/DataWystawienia&gt;</a:t>
          </a:r>
        </a:p>
        <a:p>
          <a:r>
            <a:rPr lang="pl-PL" sz="1050"/>
            <a:t>	&lt;NrDokumentu&gt;&lt;/NrDokumentu&gt;</a:t>
          </a:r>
        </a:p>
        <a:p>
          <a:r>
            <a:rPr lang="pl-PL" sz="1050"/>
            <a:t>	&lt;NazwaNabywcy&gt;&lt;/NazwaNabywcy&gt;</a:t>
          </a:r>
        </a:p>
        <a:p>
          <a:r>
            <a:rPr lang="pl-PL" sz="1050"/>
            <a:t>	&lt;AdresNabywcy&gt;&lt;/AdresNabywcy&gt;</a:t>
          </a:r>
        </a:p>
        <a:p>
          <a:r>
            <a:rPr lang="pl-PL" sz="1050"/>
            <a:t>	&lt;K_10&gt;&lt;/K_10&gt;</a:t>
          </a:r>
        </a:p>
        <a:p>
          <a:r>
            <a:rPr lang="pl-PL" sz="1050"/>
            <a:t>	&lt;K_11&gt;&lt;/K_11&gt;</a:t>
          </a:r>
        </a:p>
        <a:p>
          <a:r>
            <a:rPr lang="pl-PL" sz="1050"/>
            <a:t>	&lt;K_12&gt;&lt;/K_12&gt;</a:t>
          </a:r>
        </a:p>
        <a:p>
          <a:r>
            <a:rPr lang="pl-PL" sz="1050"/>
            <a:t>	&lt;K_13&gt;&lt;/K_13&gt;</a:t>
          </a:r>
        </a:p>
        <a:p>
          <a:r>
            <a:rPr lang="pl-PL" sz="1050"/>
            <a:t>	&lt;K_14&gt;&lt;/K_14&gt;</a:t>
          </a:r>
        </a:p>
        <a:p>
          <a:r>
            <a:rPr lang="pl-PL" sz="1050"/>
            <a:t>	&lt;K_15&gt;&lt;/K_15&gt;</a:t>
          </a:r>
        </a:p>
        <a:p>
          <a:r>
            <a:rPr lang="pl-PL" sz="1050"/>
            <a:t>	&lt;K_16&gt;&lt;/K_16&gt;</a:t>
          </a:r>
        </a:p>
        <a:p>
          <a:r>
            <a:rPr lang="pl-PL" sz="1050"/>
            <a:t>	&lt;K_17&gt;&lt;/K_17&gt;</a:t>
          </a:r>
        </a:p>
        <a:p>
          <a:r>
            <a:rPr lang="pl-PL" sz="1050"/>
            <a:t>	&lt;K_18&gt;&lt;/K_18&gt;</a:t>
          </a:r>
        </a:p>
        <a:p>
          <a:r>
            <a:rPr lang="pl-PL" sz="1050"/>
            <a:t>	&lt;K_19&gt;&lt;/K_19&gt;</a:t>
          </a:r>
        </a:p>
        <a:p>
          <a:r>
            <a:rPr lang="pl-PL" sz="1050"/>
            <a:t>	&lt;K_20&gt;&lt;/K_20&gt;</a:t>
          </a:r>
        </a:p>
        <a:p>
          <a:r>
            <a:rPr lang="pl-PL" sz="1050"/>
            <a:t>	&lt;K_21&gt;&lt;/K_21&gt;</a:t>
          </a:r>
        </a:p>
        <a:p>
          <a:r>
            <a:rPr lang="pl-PL" sz="1050"/>
            <a:t>	&lt;K_22&gt;&lt;/K_22&gt;</a:t>
          </a:r>
        </a:p>
        <a:p>
          <a:r>
            <a:rPr lang="pl-PL" sz="1050"/>
            <a:t>	&lt;K_23&gt;&lt;/K_23&gt;</a:t>
          </a:r>
        </a:p>
        <a:p>
          <a:r>
            <a:rPr lang="pl-PL" sz="1050"/>
            <a:t>	&lt;K_24&gt;&lt;/K_24&gt;</a:t>
          </a:r>
        </a:p>
        <a:p>
          <a:r>
            <a:rPr lang="pl-PL" sz="1050"/>
            <a:t>	&lt;K_25&gt;&lt;/K_25&gt;</a:t>
          </a:r>
        </a:p>
        <a:p>
          <a:r>
            <a:rPr lang="pl-PL" sz="1050"/>
            <a:t>	&lt;K_26&gt;&lt;/K_26&gt;</a:t>
          </a:r>
        </a:p>
        <a:p>
          <a:r>
            <a:rPr lang="pl-PL" sz="1050"/>
            <a:t>	&lt;K_27&gt;&lt;/K_27&gt;</a:t>
          </a:r>
        </a:p>
        <a:p>
          <a:r>
            <a:rPr lang="pl-PL" sz="1050"/>
            <a:t>	&lt;K_28&gt;&lt;/K_28&gt;</a:t>
          </a:r>
        </a:p>
        <a:p>
          <a:r>
            <a:rPr lang="pl-PL" sz="1050"/>
            <a:t>	&lt;K_29&gt;&lt;/K_29&gt;</a:t>
          </a:r>
        </a:p>
        <a:p>
          <a:r>
            <a:rPr lang="pl-PL" sz="1050"/>
            <a:t>	&lt;K_30&gt;&lt;/K_30&gt;</a:t>
          </a:r>
        </a:p>
        <a:p>
          <a:r>
            <a:rPr lang="pl-PL" sz="1050"/>
            <a:t>	&lt;K_31&gt;&lt;/K_31&gt;</a:t>
          </a:r>
        </a:p>
        <a:p>
          <a:r>
            <a:rPr lang="pl-PL" sz="1050"/>
            <a:t>	&lt;K_32&gt;&lt;/K_32&gt;</a:t>
          </a:r>
        </a:p>
        <a:p>
          <a:r>
            <a:rPr lang="pl-PL" sz="1050"/>
            <a:t>	&lt;K_33&gt;&lt;/K_33&gt;</a:t>
          </a:r>
        </a:p>
        <a:p>
          <a:r>
            <a:rPr lang="pl-PL" sz="1050"/>
            <a:t>	&lt;K_34&gt;&lt;/K_34&gt;</a:t>
          </a:r>
        </a:p>
        <a:p>
          <a:r>
            <a:rPr lang="pl-PL" sz="1050"/>
            <a:t>	&lt;K_35&gt;&lt;/K_35&gt;</a:t>
          </a:r>
        </a:p>
        <a:p>
          <a:r>
            <a:rPr lang="pl-PL" sz="1050"/>
            <a:t>	&lt;K_36&gt;&lt;/K_36&gt;</a:t>
          </a:r>
        </a:p>
        <a:p>
          <a:r>
            <a:rPr lang="pl-PL" sz="1050"/>
            <a:t>	&lt;K_37&gt;&lt;/K_37&gt;</a:t>
          </a:r>
        </a:p>
        <a:p>
          <a:r>
            <a:rPr lang="pl-PL" sz="1050"/>
            <a:t>	&lt;K_38&gt;&lt;/K_38&gt;</a:t>
          </a:r>
        </a:p>
        <a:p>
          <a:r>
            <a:rPr lang="pl-PL" sz="1050"/>
            <a:t>&lt;/SprzedazWiersz&gt;</a:t>
          </a:r>
        </a:p>
        <a:p>
          <a:r>
            <a:rPr lang="pl-PL" sz="1050"/>
            <a:t>&lt;SprzedazCtrl&gt;</a:t>
          </a:r>
        </a:p>
        <a:p>
          <a:r>
            <a:rPr lang="pl-PL" sz="1050"/>
            <a:t>	&lt;LiczbaWierszySprzedazy&gt;&lt;/LiczbaWierszySprzedazy&gt;</a:t>
          </a:r>
        </a:p>
        <a:p>
          <a:r>
            <a:rPr lang="pl-PL" sz="1050"/>
            <a:t>	&lt;PodatekNalezny&gt;&lt;/PodatekNalezny&gt;</a:t>
          </a:r>
        </a:p>
        <a:p>
          <a:r>
            <a:rPr lang="pl-PL" sz="1050"/>
            <a:t>&lt;/SprzedazCtrl&gt;</a:t>
          </a:r>
        </a:p>
        <a:p>
          <a:r>
            <a:rPr lang="pl-PL" sz="1050"/>
            <a:t>&lt;ZakupWiersz typ="G"&gt;</a:t>
          </a:r>
        </a:p>
        <a:p>
          <a:r>
            <a:rPr lang="pl-PL" sz="1050"/>
            <a:t>	&lt;LpZakupu&gt;&lt;/LpZakupu&gt;</a:t>
          </a:r>
        </a:p>
        <a:p>
          <a:r>
            <a:rPr lang="pl-PL" sz="1050"/>
            <a:t>	&lt;NazwaWystawcy&gt;&lt;/NazwaWystawcy&gt;</a:t>
          </a:r>
        </a:p>
        <a:p>
          <a:r>
            <a:rPr lang="pl-PL" sz="1050"/>
            <a:t>	&lt;AdresWystawcy&gt;&lt;/AdresWystawcy&gt;</a:t>
          </a:r>
        </a:p>
        <a:p>
          <a:r>
            <a:rPr lang="pl-PL" sz="1050"/>
            <a:t>	&lt;NrIdWystawcy&gt;&lt;/NrIdWystawcy&gt;</a:t>
          </a:r>
        </a:p>
        <a:p>
          <a:r>
            <a:rPr lang="pl-PL" sz="1050"/>
            <a:t>	&lt;NrFaktury&gt;&lt;/NrFaktury&gt;</a:t>
          </a:r>
        </a:p>
        <a:p>
          <a:r>
            <a:rPr lang="pl-PL" sz="1050"/>
            <a:t>	&lt;DataWplywuFaktury&gt;&lt;/DataWplywuFaktury&gt;</a:t>
          </a:r>
        </a:p>
        <a:p>
          <a:r>
            <a:rPr lang="pl-PL" sz="1050"/>
            <a:t>	&lt;K_42&gt;&lt;/K_42&gt;</a:t>
          </a:r>
        </a:p>
        <a:p>
          <a:r>
            <a:rPr lang="pl-PL" sz="1050"/>
            <a:t>	&lt;K_43&gt;&lt;/K_43&gt;</a:t>
          </a:r>
        </a:p>
        <a:p>
          <a:r>
            <a:rPr lang="pl-PL" sz="1050"/>
            <a:t>	&lt;K_44&gt;&lt;/K_44&gt;</a:t>
          </a:r>
        </a:p>
        <a:p>
          <a:r>
            <a:rPr lang="pl-PL" sz="1050"/>
            <a:t>	&lt;K_45&gt;&lt;/K_45&gt;</a:t>
          </a:r>
        </a:p>
        <a:p>
          <a:r>
            <a:rPr lang="pl-PL" sz="1050"/>
            <a:t>	&lt;K_46&gt;&lt;/K_46&gt;</a:t>
          </a:r>
        </a:p>
        <a:p>
          <a:r>
            <a:rPr lang="pl-PL" sz="1050"/>
            <a:t>	&lt;K_47&gt;&lt;/K_47&gt;</a:t>
          </a:r>
        </a:p>
        <a:p>
          <a:r>
            <a:rPr lang="pl-PL" sz="1050"/>
            <a:t>	&lt;K_48&gt;&lt;/K_48&gt;</a:t>
          </a:r>
        </a:p>
        <a:p>
          <a:r>
            <a:rPr lang="pl-PL" sz="1050"/>
            <a:t>&lt;/ZakupWiersz&gt;</a:t>
          </a:r>
        </a:p>
        <a:p>
          <a:r>
            <a:rPr lang="pl-PL" sz="1050"/>
            <a:t>&lt;ZakupCtrl&gt;</a:t>
          </a:r>
        </a:p>
        <a:p>
          <a:r>
            <a:rPr lang="pl-PL" sz="1050"/>
            <a:t>	&lt;LiczbaWierszyZakupow&gt;&lt;/LiczbaWierszyZakupow&gt;</a:t>
          </a:r>
        </a:p>
        <a:p>
          <a:r>
            <a:rPr lang="pl-PL" sz="1050"/>
            <a:t>	&lt;PodatekNaliczony&gt;&lt;/PodatekNaliczony&gt;</a:t>
          </a:r>
        </a:p>
        <a:p>
          <a:r>
            <a:rPr lang="pl-PL" sz="1050"/>
            <a:t>&lt;/ZakupCtrl&gt;</a:t>
          </a:r>
        </a:p>
        <a:p>
          <a:r>
            <a:rPr lang="pl-PL" sz="1050"/>
            <a:t>&lt;/JPK&gt;</a:t>
          </a:r>
        </a:p>
      </xdr:txBody>
    </xdr:sp>
    <xdr:clientData/>
  </xdr:twoCellAnchor>
  <xdr:twoCellAnchor>
    <xdr:from>
      <xdr:col>13</xdr:col>
      <xdr:colOff>590549</xdr:colOff>
      <xdr:row>28</xdr:row>
      <xdr:rowOff>9525</xdr:rowOff>
    </xdr:from>
    <xdr:to>
      <xdr:col>17</xdr:col>
      <xdr:colOff>1514475</xdr:colOff>
      <xdr:row>74</xdr:row>
      <xdr:rowOff>171450</xdr:rowOff>
    </xdr:to>
    <xdr:sp macro="" textlink="">
      <xdr:nvSpPr>
        <xdr:cNvPr id="3" name="Licencja"/>
        <xdr:cNvSpPr txBox="1"/>
      </xdr:nvSpPr>
      <xdr:spPr>
        <a:xfrm>
          <a:off x="8515349" y="6067425"/>
          <a:ext cx="4914901" cy="892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50"/>
            <a:t>Umowa Licencyjna skoroszytu Microsoft Excel do obsługi plików {JPK} </a:t>
          </a:r>
        </a:p>
        <a:p>
          <a:endParaRPr lang="pl-PL" sz="1050"/>
        </a:p>
        <a:p>
          <a:r>
            <a:rPr lang="pl-PL" sz="1050"/>
            <a:t>Niniejsza umowa licencyjna na użytkowanie skoroszytu {JPK} określa prawne porozumienie pomiędzy użytkownikiem skoroszytu ("Licencjobiorcą") i jego producentem, firmą ZigZak Witold Jaworski ("Licencjodawcą").</a:t>
          </a:r>
        </a:p>
        <a:p>
          <a:endParaRPr lang="pl-PL" sz="1050"/>
        </a:p>
        <a:p>
          <a:r>
            <a:rPr lang="pl-PL" sz="1050"/>
            <a:t>§1</a:t>
          </a:r>
        </a:p>
        <a:p>
          <a:r>
            <a:rPr lang="pl-PL" sz="1050"/>
            <a:t> 	Licencjodawca oświadcza, że skoroszyt {JPK} jest samodzielnym i oryginalnym utworem w rozumieniu przepisów ustawy o prawie autorskim i prawach pokrewnych oraz nie narusza praw własności intelektualnej osób trzecich. Prawa autorskie do skoroszytu {JPK} zwanego dalej Produktem przysługują Licencjodawcy, którym jest firma ZigZak  Witold Jaworski, ul. Magnoliowa 12, 62-052 Komorniki. </a:t>
          </a:r>
        </a:p>
        <a:p>
          <a:endParaRPr lang="pl-PL" sz="1050"/>
        </a:p>
        <a:p>
          <a:r>
            <a:rPr lang="pl-PL" sz="1050"/>
            <a:t>§2</a:t>
          </a:r>
        </a:p>
        <a:p>
          <a:r>
            <a:rPr lang="pl-PL" sz="1050"/>
            <a:t>	a) Licencjodawca udziela Licencjobiorcy {Okres} niewyłącznej licencji na używanie Produktu.</a:t>
          </a:r>
        </a:p>
        <a:p>
          <a:r>
            <a:rPr lang="pl-PL" sz="1050"/>
            <a:t>	b) Licencja dopuszcza wykorzystywanie Produktu w przedsiębiorstwie Użytkownika lub wszystkich przedsiębiorstwach wchodzących w skład grupy kapitałowej Użytkownika bez żadnych ograniczeń związanych z liczbą stanowisk lub liczbą jednocześnie używanych kopii skoroszytu. </a:t>
          </a:r>
        </a:p>
        <a:p>
          <a:r>
            <a:rPr lang="pl-PL" sz="1050"/>
            <a:t>	c) Licencja nie obejmuje prawa do: rozprowadzania, wypożyczania, oraz udzielania sublicencji osobom trzecim. Nie obejmuje także prawa do modyfikowania kodu programu zawartego w skoroszycie (w tym dekompilacji) lub innych form przekazywania zawartego w nim oprogramowania osobom trzecim bez pisemnej zgody Licencjodawcy.</a:t>
          </a:r>
        </a:p>
        <a:p>
          <a:endParaRPr lang="pl-PL" sz="1050"/>
        </a:p>
        <a:p>
          <a:r>
            <a:rPr lang="pl-PL" sz="1050"/>
            <a:t>§3</a:t>
          </a:r>
        </a:p>
        <a:p>
          <a:r>
            <a:rPr lang="pl-PL" sz="1050"/>
            <a:t>	Produkt służy do tworzenia Jednolitych Plików Kontrolnych (w formacie {JPK}) wg specyfikacji Ministerstwa Finansów. Opcjonalnie dostępna jest także funkcja wczytywania plików {JPK}. W przypadku wystąpienia błędu w działaniu produktu w okresie obowiązywania Ograniczonej Gwarancji Licencjodawca podejmie się jego naprawy. </a:t>
          </a:r>
        </a:p>
        <a:p>
          <a:endParaRPr lang="pl-PL" sz="1050"/>
        </a:p>
        <a:p>
          <a:r>
            <a:rPr lang="pl-PL" sz="1050"/>
            <a:t>§4</a:t>
          </a:r>
        </a:p>
        <a:p>
          <a:r>
            <a:rPr lang="pl-PL" sz="1050"/>
            <a:t>	Licencjobiorcy przysługuje Ograniczona Gwarancja na okres 30 dni od daty przekazania produktu, lub dłuższy, w przypadku wykupienia odpowiedniego pakietu wsparcia. Gwarancja obejmuje udzielenie wsparcia związanego z obsługą Produktu w odpowiedzi na zgłoszenia wysłane na adres email pomocy technicznej. W przypadku wykupienia dłuższego okresu wsparcia Licencjobiorcy przysługuje także prawo do otrzymywania bezpłatnych aktualizacji skoroszytu przez ustaloną liczbę miesięcy. Licencjodawca ma prawo do odmówienia udzielenia pomocy, gdy Licencjobiorca ingerował w strukturę skoroszytu w sposób nie opisany w instrukcji obsługi.</a:t>
          </a:r>
        </a:p>
        <a:p>
          <a:endParaRPr lang="pl-PL" sz="1050"/>
        </a:p>
        <a:p>
          <a:r>
            <a:rPr lang="pl-PL" sz="1050"/>
            <a:t>§5</a:t>
          </a:r>
        </a:p>
        <a:p>
          <a:r>
            <a:rPr lang="pl-PL" sz="1050"/>
            <a:t>	Całkowita odpowiedzialność Licencjodawcy za wszelkie szkody powstałe w związku z, bądź wynikające z użycia Produktu jest ograniczona do wysokości zapłaty uiszczonej za niniejszą licencję.</a:t>
          </a:r>
        </a:p>
        <a:p>
          <a:endParaRPr lang="pl-PL" sz="1050"/>
        </a:p>
        <a:p>
          <a:r>
            <a:rPr lang="pl-PL" sz="1050"/>
            <a:t>§6</a:t>
          </a:r>
        </a:p>
        <a:p>
          <a:r>
            <a:rPr lang="pl-PL" sz="1050"/>
            <a:t>	Zapłata za {JPK} powinna wpłynąć na konto bankowe ZigZak Witold Jaworski: ING Bank Śląski, 74 1050 1520 1000 0091 0523 6526. Dokonując zapłaty za licencję,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Licencjobiorca </a:t>
          </a:r>
          <a:r>
            <a:rPr lang="pl-PL" sz="1050"/>
            <a:t>akceptuje warunki niniejszej umowy. </a:t>
          </a:r>
        </a:p>
      </xdr:txBody>
    </xdr:sp>
    <xdr:clientData/>
  </xdr:twoCellAnchor>
  <xdr:twoCellAnchor>
    <xdr:from>
      <xdr:col>14</xdr:col>
      <xdr:colOff>9524</xdr:colOff>
      <xdr:row>77</xdr:row>
      <xdr:rowOff>104774</xdr:rowOff>
    </xdr:from>
    <xdr:to>
      <xdr:col>18</xdr:col>
      <xdr:colOff>27214</xdr:colOff>
      <xdr:row>83</xdr:row>
      <xdr:rowOff>133349</xdr:rowOff>
    </xdr:to>
    <xdr:sp macro="" textlink="">
      <xdr:nvSpPr>
        <xdr:cNvPr id="4" name="Warunki" hidden="1"/>
        <xdr:cNvSpPr txBox="1"/>
      </xdr:nvSpPr>
      <xdr:spPr>
        <a:xfrm>
          <a:off x="8582024" y="15521667"/>
          <a:ext cx="7596869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
&lt;Grupa&gt;
&lt;/Grupa&gt;</a:t>
          </a:r>
          <a:endParaRPr lang="pl-PL" sz="1050">
            <a:effectLst/>
          </a:endParaRPr>
        </a:p>
      </xdr:txBody>
    </xdr:sp>
    <xdr:clientData/>
  </xdr:twoCellAnchor>
  <xdr:twoCellAnchor>
    <xdr:from>
      <xdr:col>6</xdr:col>
      <xdr:colOff>142875</xdr:colOff>
      <xdr:row>93</xdr:row>
      <xdr:rowOff>161924</xdr:rowOff>
    </xdr:from>
    <xdr:to>
      <xdr:col>16</xdr:col>
      <xdr:colOff>209550</xdr:colOff>
      <xdr:row>100</xdr:row>
      <xdr:rowOff>28575</xdr:rowOff>
    </xdr:to>
    <xdr:sp macro="" textlink="">
      <xdr:nvSpPr>
        <xdr:cNvPr id="5" name="KodyCechyKrajow"/>
        <xdr:cNvSpPr txBox="1"/>
      </xdr:nvSpPr>
      <xdr:spPr>
        <a:xfrm>
          <a:off x="3800475" y="18630899"/>
          <a:ext cx="7277100" cy="1200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&lt;xsd:schema xmlns:kck="http://crd.gov.pl/xml/schematy/dziedzinowe/mf/2013/05/23/eD/KodyCECHKRAJOW/" xmlns:xsd="http://www.w3.org/2001/XMLSchema" targetNamespace="http://crd.gov.pl/xml/schematy/dziedzinowe/mf/2013/05/23/eD/KodyCECHKRAJOW/" elementFormDefault="qualified" attributeFormDefault="unqualified"&gt;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name="CountryCode_Type"&gt;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&lt;xsd:union memberTypes="kck:CountryCodeExMS_Type kck:MSCountryCode_Type"/&gt;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  ISO 3166 alpha 2 Country Code 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name="CountryCodeExMS_Type"&gt;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 xml:lang="en"&gt;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The appropriate country code from the ISO 3166 two-byte alpha version for the state in which the party concerned is a resident. Omit this only if  no data is available.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This list excludes Member States of the European Union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entries must not be used: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AN --  NETHERLANDS ANTILLES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 entries are: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AF --  AFGHANISTAN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AX --  ÅLAND ISLANDS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AL --  ALBANIA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DZ --  ALGERIA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AS --  AMERICAN SAMOA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AD --  ANDORRA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AO --  ANGOLA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AI --  ANGUILLA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AQ --  ANTARCTICA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AG --  ANTIGUA AND BARBUDA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AR --  ARGENTINA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AM --  ARMENIA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AW --  ARUBA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AU --  AUSTRALIA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AZ --  AZERBAIJAN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BS --  BAHAMAS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BH --  BAHRAIN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BD --  BANGLADESH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BB --  BARBADOS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BY --  BELARUS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BZ --  BELIZE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BJ --  BENIN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BM --  BERMUDA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BT --  BHUTAN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BO --  BOLIVIA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BA --  BOSNIA AND HERZEGOVINA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BW --  BOTSWANA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BV --  BOUVET ISLAND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BR --  BRAZIL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IO --  BRITISH INDIAN OCEAN TERRITORY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BN --  BRUNEI DARUSSALAM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BF --  BURKINA FASO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BI --  BURUNDI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KH --  CAMBODIA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CM --  CAMEROON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CA --  CANADA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CV --  CAPE VERDE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KY --  CAYMAN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CF --  CENTRAL AFRICAN REPUBLIC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TD --  CHAD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CL --  CHILE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CN --  CHINA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CX --  CHRISTMAS ISLAND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CC --  COCOS (KEELING)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CO --  COLOMBIA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KM --  COMOROS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CG --  CONGO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CD --  CONGO, THE DEMOCRATIC REPUBLIC OF THE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CK --  COOK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CR --  COSTA RICA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CI --  COTE D'IVOIRE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CU --  CUBA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DJ --  DJIBOUTI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DM --  DOMINICA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DO --  DOMINICAN REPUBLIC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EC --  ECUADOR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EG --  EGYPT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SV --  EL SALVADOR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GQ --  EQUATORIAL GUINEA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ER --  ERITREA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ET --  ETHIOPIA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FK --  FALKLAND ISLANDS (MALVINAS)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FO --  FAROE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FJ --  FIJI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GF --  FRENCH GUIANA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PF --  FRENCH POLYNESIA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TF --  FRENCH SOUTHERN TERRITORIES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GA --  GABON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GM --  GAMBIA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GE --  GEORGIA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GH --  GHANA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GI --  GIBRALTAR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GL --  GREENLAND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GD --  GRENADA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GP --  GUADELOUPE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GU --  GUAM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GT --  GUATEMALA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GG --  GUERNSEY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GN --  GUINEA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GW --  GUINEA-BISSAU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GY --  GUYANA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HT --  HAITI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HM --  HEARD ISLAND AND MCDONALD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VA --  HOLY SEE (VATICAN CITY STATE)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HN --  HONDURAS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HK --  HONG KONG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IS --  ICELAND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IN --  INDIA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ID --  INDONESIA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IR --  IRAN, ISLAMIC REPUBLIC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IQ --  IRAQ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IM --  ISLE OF MAN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IL --  ISRAEL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JM --  JAMAICA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JP --  JAPAN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JE --	 JERSEY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JO --  JORDAN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KZ --  KAZAKHSTAN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KE --  KENYA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KI --  KIRIBATI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KP --  KOREA, DEMOCRATIC PEOPLE'S REPUBLIC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KR --  KOREA, REPUBLIC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KW --  KUWAIT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KG --  KYRGYZSTAN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LA --  LAO PEOPLE'S DEMOCRATIC REPUBLIC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LB --  LEBANON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LS --  LESOTHO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LR --  LIBERIA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LY --  LIBYAN ARAB JAMAHIRIYA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LI --  LIECHTENSTEIN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MO --  MACAO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MK --  MACEDONIA, THE FORMER YUGOSLAV REPUBLIC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MG --  MADAGASCAR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MW --  MALAWI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MY --  MALAYSIA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MV --  MALDIVES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ML --  MALI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MH --  MARSHALL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MQ --  MARTINIQUE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MR --  MAURITANIA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MU --  MAURITIUS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YT --  MAYOTTE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MX --  MEXICO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FM --  MICRONESIA, FEDERATED STATES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MD --  MOLDOVA, REPUBLIC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MN --  MONGOLIA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ME --  MONTENEGRO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MS --  MONTSERRAT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MA --  MOROCCO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MZ --  MOZAMBIQUE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MM --  MYANMAR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NA --  NAMIBIA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NR --  NAURU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NP --  NEPAL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AN --  NETHERLANDS ANTILLES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NC --  NEW CALEDONIA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NZ --  NEW ZEALAND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NI --  NICARAGUA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NE --  NIGER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NG --  NIGERIA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NU --  NIUE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NF --  NORFOLK ISLAND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MP --  NORTHERN MARIANA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NO --  NORWAY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OM --  OMAN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PK --  PAKISTAN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PW --  PALAU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PS --  PALESTINIAN TERRITORY, OCCUPIED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PA --  PANAMA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PG --  PAPUA NEW GUINEA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PY --  PARAGUAY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PE --  PERU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PH --  PHILIPPINES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PN --  PITCAIRN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PR --  PUERTO RICO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QA --  QATAR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RE --  REUNION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RU --  RUSSIAN FEDERATION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RW --  RWANDA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BL --  SAINT BARTHÉLEMY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SH --  SAINT HELENA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KN --  SAINT KITTS AND NEVIS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LC --  SAINT LUCIA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MF --  SAINT MARTIN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PM --  SAINT PIERRE AND MIQUELON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VC --  SAINT VINCENT AND THE GRENADINES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WS --  SAMOA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SM --  SAN MARINO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ST --  SAO TOME AND PRINCIPE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SA --  SAUDI ARABIA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SN --  SENEGAL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RS --  SERBIA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SC --  SEYCHELLES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SL --  SIERRA LEONE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SG --  SINGAPORE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SB --  SOLOMON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SO --  SOMALIA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ZA --  SOUTH AFRICA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GS --  SOUTH GEORGIA AND THE SOUTH SANDWICH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LK --  SRI LANKA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SD --  SUDAN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SR --  SURINAME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SJ --  SVALBARD AND JAN MAYEN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SZ --  SWAZILAND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CH --  SWITZERLAND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SY --  SYRIAN ARAB REPUBLIC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TW --  TAIWAN, PROVINCE OF CHINA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TJ --  TAJIKISTAN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TZ --  TANZANIA, UNITED REPUBLIC OF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TH --  THAILAND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TL --  TIMOR-LESTE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TG --  TOGO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TK --  TOKELAU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TO --  TONGA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TT --  TRINIDAD AND TOBAGO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TN --  TUNISIA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TR --  TURKEY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TM --  TURKMENISTAN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TC --  TURKS AND CAICOS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TV --  TUVALU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UG --  UGANDA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UA --  UKRAINE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AE --  UNITED ARAB EMIRATES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US --  UNITED STATES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UM --  UNITED STATES MINOR OUTLYING ISLANDS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UY --  URUGUAY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UZ --  UZBEKISTAN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VU --  VANUATU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VE --  VENEZUELA, BOLIVARIAN REPUBLIC OF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VN --  VIET NAM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VG --  VIRGIN ISLANDS, BRITISH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VI --  VIRGIN ISLANDS, U.S.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WF --  WALLIS AND FUTUNA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EH --  WESTERN SAHARA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YE --  YEMEN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ZM --  ZAMBIA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ZW --  ZIMBABWE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CW --  CURACAO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NM --  SAINT MARTIN (DUTCH PART) - invalidated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SX --  SAINT MARTIN (DUTCH PART)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- BQ --  BONAIRE, SAINT EUSTATIUS AND SABA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value="AX"/&gt;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value="AQ"/&gt;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value="CX"/&gt;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value="GQ"/&gt;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value="IQ"/&gt;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value="MQ"/&gt;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value="YT"/&gt;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value="MX"/&gt;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value="OM"/&gt;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value="QA"/&gt;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value="WS"/&gt;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value="ZA"/&gt;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value="WF"/&gt;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value="YE"/&gt;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value="ZM"/&gt;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value="ZW"/&gt;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value="SX"/&gt;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value="BQ"/&gt;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name="MSCountryCode_Type"&gt;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 xml:lang="en"&gt;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The appropriate country code from the ISO 3166 two-byte alpha version for the state in which the party concerned is a resident. Omit this only if  no data is available.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This list includes only Member States of the European Union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 entries are: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AT --  AUSTRIA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BE --  BELGIUM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BG --  BULGARIA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HR --  CROATIA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CY --  CYPRUS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CZ --  CZECH REPUBLIC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DK --  DENMARK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EE --  ESTONIA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FI --  FINLAND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FR --  FRANCE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DE --  GERMANY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EL --  GREECE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HU --  HUNGARY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IE --  IRELAND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IT --  ITALY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LV --  LATVIA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LT --  LITHUANIA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LU --  LUXEMBOURG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MT --  MALTA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NL --  NETHERLANDS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PL --  POLAND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PT --  PORTUGAL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RO --  ROMANIA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SK --  SLOVAKIA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SI --  SLOVENIA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ES --  SPAIN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SE --  SWEDEN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GB --  UNITED KINGDOM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IC --  CANARY ISLANDS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XI --  CEUTA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XJ --  MELILLA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MC --  MONACO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value="CZ"/&gt;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  ISO 4217 alpha 3 Currency Code 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name="currCode_Type"&gt;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 xml:lang="en"&gt;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The appropriate currency code from the ISO 4217 three-byte alpha version for the currency in which a monetary amount is expressed.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 entries are: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AED United Arab Emirates, Dirhams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AFN Afghanistan, Afghanis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Albania, Leke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AMD Armenia, Drams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 Netherlands Antilles, Guilders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AOA Angola, Kwanza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ARS Argentina,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AUD Australia,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AWG Aruba, Guilders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AZN Azerbaijan, Manats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BAM Bosnia and Herzegovina, Convertible Marka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BBD Barbados,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BDT Bangladesh, Taka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BGN Bulgaria, Leva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BHD Bahrain,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BIF Burundi,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BMD Bermuda,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BND Brunei Darussalam,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BOB Bolivia, Bolivianos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BOV Bolivia, Mvdol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BRL Brazil, Brazil Real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BSD Bahamas,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BTN Bhutan, Ngultrum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BWP Botswana, Pulas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BYR Belarus, Rubles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BZD Belize,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CAD Canada,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CDF Congo/Kinshasa, Congolese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CHF Switzerland,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CLF Chile, Unidades de fomento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CLP Chile,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CNY China, Yuan Renminbi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COP Colombia,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 Colombia, Unidad de Valor Real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CRC Costa Rica, Colones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CUC Cuba, Convertible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CUP Cuba,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CVE Cape Verde, Escudos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CZK Czech Republic, Koruny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DJF Djibouti,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DKK Denmark, Kroner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DOP Dominican Republic,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DZD Algeria, Algeria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EEK Estonia, Krooni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EGP Egypt,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ERN Eritrea, Nakfa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ETB Ethiopia, Birr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 Euro Member Countries, Euro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FJD Fiji,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FKP Falkland Islands (Malvinas),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GBP United Kingdom,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 Georgia, Lari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GHS Ghana, Cedis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GIP Gibraltar,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GMD Gambia, Dalasi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GNF Guinea,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GTQ Guatemala, Quetzales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GWP Guinea-Bissau Peso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GYD Guyana,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HKD Hong Kong,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HNL Honduras, Lempiras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HRK Croatia, Kuna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HTG Haiti, Gourdes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HUF Hungary, Forint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IDR Indonesia, Rupiahs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ILS Israel, New Shekels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INR India, Rupees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IQD Iraq,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 Iran, Rials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ISK Iceland, Kronur 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JMD Jamaica,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JOD Jordan,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JPY Japan, Yen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KES Kenya, Shillings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KGS Kyrgyzstan, Soms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KHR Cambodia, Riels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KMF Comoros,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KPW Korea (North), Won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KRW Korea (South), Won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KWD Kuwait,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KYD Cayman Islands,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KZT Kazakstan, Tenge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LAK Laos, Kips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LBP Lebanon,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LKR Sri Lanka, Rupees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LRD Liberia,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LSL Lesotho, Maloti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LTL Lithuania, Litai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LVL Latvia, Lati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LYD Libya,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MAD Morocco, Dirhams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MDL Moldova, Lei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MGA Madagascar, Malagasy Ariary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MKD Macedonia, Denars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MMK Myanmar (Burma), Kyats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MNT Mongolia, Tugriks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MOP Macau, Patacas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MRO Mauritania, Ouguiyas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MTL Malta, Liri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MUR Mauritius, Rupees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MVR Maldives (Maldive Islands), Rufiyaa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MWK Malawi, Kwachas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MXN Mexico,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MXV Mexico, Mexican Unidad de Inversion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MYR Malaysia, Ringgits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MZN Mozambique, Meticais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NAD Namibia,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NGN Nigeria, Nairas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NIO Nicaragua, Gold Cordobas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NOK Norway, Krone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NPR Nepal, Nepal Rupees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NZD New Zealand,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OMR Oman, Rials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PAB Panama, Balboa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PEN Peru, Nuevos Soles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PGK Papua New Guinea, Kina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PHP Philippines,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PKR Pakistan, Rupees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PLN Poland, Zlotych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PYG Paraguay, Guarani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QAR Qatar, Rials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RON Romania, New Lei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RSD Serbian Dinar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RUB Russia, Rubles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RWF Rwanda, Rwanda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SAR Saudi Arabia, Riyals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SBD Solomon Islands,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SCR Seychelles, Rupees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SDG Sudan,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 Sweden, Kronor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SGD Singapore,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SHP Saint Helena,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SLL Sierra Leone, Leones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SOS Somalia, Shillings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SRD Suriname, Dollar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STD São Tome and Principe, Dobras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SVC El Salvador, Colones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SYP Syria,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SZL Swaziland, Emalangeni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THB Thailand, Baht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TJS Tajikistan, Somoni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TMT Turkmenistan, Manats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TND Tunisia, Dinars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Tonga, Pa'anga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TRY Turkey, Liras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TTD Trinidad and Tobago,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TWD Taiwan, New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TZS Tanzania, Shillings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UAH Ukraine, Hryvnia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UGX Uganda, Shillings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USD United States of America,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UYU Uruguay, Pesos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UZS Uzbekistan, Sums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VEF Venezuela, Bolivares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VND Viet Nam, Dong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VUV Vanuatu, Vatu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WST Samoa, Tala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XAF Communauté Financière Africaine BEAC,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XCD East Caribbean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XOF Communauté Financière Africaine BCEAO,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XPD Palladium Ounces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XPF Comptoirs Français du Pacifique Francs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YER Yemen, Rials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ZAR South Africa, Rand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ZMK Zambia, Kwacha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ZWL Zimbabwe, Zimbabwe Dollars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value="AED"/&gt;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value="AFN"/&gt;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value="ALL"/&gt;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value="AMD"/&gt;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value="ANG"/&gt;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value="AOA"/&gt;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value="ARS"/&gt;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value="AUD"/&gt;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value="AWG"/&gt;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value="AZN"/&gt;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value="BAM"/&gt;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value="BBD"/&gt;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value="BDT"/&gt;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value="BGN"/&gt;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value="BHD"/&gt;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value="BIF"/&gt;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value="BMD"/&gt;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value="BND"/&gt;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value="BOB"/&gt;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value="BOV"/&gt;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value="BRL"/&gt;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value="BTN"/&gt;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value="BWP"/&gt;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value="BYR"/&gt;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value="BZD"/&gt;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value="CDF"/&gt;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value="CHF"/&gt;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value="CLF"/&gt;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value="CLP"/&gt;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value="CNY"/&gt;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value="COP"/&gt;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value="COU"/&gt;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value="CRC"/&gt;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value="CUC"/&gt;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value="CUP"/&gt;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value="CVE"/&gt;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value="CZK"/&gt;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value="DJF"/&gt;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value="DKK"/&gt;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value="DOP"/&gt;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value="DZD"/&gt;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value="EEK"/&gt;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value="EGP"/&gt;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value="ERN"/&gt;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value="ETB"/&gt;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value="EUR"/&gt;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value="FJD"/&gt;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value="FKP"/&gt;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value="GBP"/&gt;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value="GEL"/&gt;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value="GHS"/&gt;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value="GIP"/&gt;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value="GMD"/&gt;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value="GNF"/&gt;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value="GTQ"/&gt;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value="GWP"/&gt;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value="GYD"/&gt;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value="HKD"/&gt;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value="HNL"/&gt;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value="HRK"/&gt;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value="HTG"/&gt;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value="HUF"/&gt;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value="IDR"/&gt;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value="ILS"/&gt;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value="INR"/&gt;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value="IQD"/&gt;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value="IRR"/&gt;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value="ISK"/&gt;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value="JMD"/&gt;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value="JOD"/&gt;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value="JPY"/&gt;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value="KES"/&gt;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value="KGS"/&gt;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value="KHR"/&gt;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value="KMF"/&gt;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value="KPW"/&gt;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value="KRW"/&gt;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value="KWD"/&gt;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value="KYD"/&gt;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value="KZT"/&gt;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value="LAK"/&gt;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value="LBP"/&gt;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value="LKR"/&gt;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value="LRD"/&gt;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value="LSL"/&gt;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value="LTL"/&gt;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value="LVL"/&gt;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value="LYD"/&gt;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value="MDL"/&gt;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value="MGA"/&gt;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value="MKD"/&gt;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value="MMK"/&gt;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value="MNT"/&gt;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value="MOP"/&gt;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value="MRO"/&gt;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value="MUR"/&gt;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value="MVR"/&gt;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value="MWK"/&gt;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value="MXN"/&gt;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value="MXV"/&gt;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value="MYR"/&gt;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value="MZN"/&gt;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value="NGN"/&gt;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value="NIO"/&gt;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value="NOK"/&gt;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value="NPR"/&gt;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value="NZD"/&gt;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value="OMR"/&gt;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value="PAB"/&gt;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value="PEN"/&gt;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value="PGK"/&gt;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value="PHP"/&gt;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value="PKR"/&gt;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value="PLN"/&gt;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value="PYG"/&gt;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value="QAR"/&gt;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value="RON"/&gt;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value="RUB"/&gt;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value="RWF"/&gt;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value="SAR"/&gt;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value="SBD"/&gt;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value="SCR"/&gt;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value="SDG"/&gt;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value="SEK"/&gt;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value="SGD"/&gt;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value="SHP"/&gt;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value="SLL"/&gt;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value="SOS"/&gt;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value="SRD"/&gt;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value="STD"/&gt;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value="SVC"/&gt;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value="SYP"/&gt;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value="SZL"/&gt;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value="THB"/&gt;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value="TJS"/&gt;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value="TMT"/&gt;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value="TND"/&gt;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value="TOP"/&gt;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value="TRY"/&gt;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value="TTD"/&gt;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value="TVD"/&gt;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value="TWD"/&gt;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value="TZS"/&gt;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value="UAH"/&gt;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value="UGX"/&gt;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value="UYU"/&gt;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value="UZS"/&gt;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value="VEF"/&gt;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value="VND"/&gt;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value="VUV"/&gt;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value="WST"/&gt;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value="XAF"/&gt;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value="XCD"/&gt;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value="XOF"/&gt;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value="XPD"/&gt;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value="XPF"/&gt;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value="YER"/&gt;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value="ZAR"/&gt;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value="ZMK"/&gt;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value="ZWL"/&gt;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name="MSCurrCode_Type"&gt;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 xml:lang="en"&gt;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The appropriate currency code from the ISO 4217 three-byte alpha version for the currency in which a monetary amount is expressed. Currency codes are limited to those of Member States.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 entries are: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BGN Bulgaria, Leva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CZK Czech Republic, Koruny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DKK Denmark, Kroner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EEK Estonia, Krooni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 Euro Member Countries, Euro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GBP United Kingdom,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HRK Croatia, Kuna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HUF Hungary, Forint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LTL Lithuania, Litai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LVL Latvia, Lati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PLN Poland, Zlotych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RON Romania, New Lei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 Sweden, Kronor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value="BGN"/&gt;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value="CZK"/&gt;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value="DKK"/&gt;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value="EEK"/&gt;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value="EUR"/&gt;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value="GBP"/&gt;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value="HRK"/&gt;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value="HUF"/&gt;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value="LTL"/&gt;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value="LVL"/&gt;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value="PLN"/&gt;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value="RON"/&gt;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value="SEK"/&gt;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name="MSCurrCodeExPLN_Type"&gt;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 xml:lang="en"&gt;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The appropriate currency code from the ISO 4217 three-byte alpha version for the currency in which a monetary amount is expressed. Currency codes are limited to those of Member States.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Valid entries are: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BGN Bulgaria, Leva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CZK Czech Republic, Koruny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DKK Denmark, Kroner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EEK Estonia, Krooni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 Euro Member Countries, Euro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GBP United Kingdom, Pounds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HRK Croatia, Kuna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HUF Hungary, Forint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LTL Lithuania, Litai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LVL Latvia, Lati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RON Romania, New Lei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 Sweden, Kronor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value="BGN"/&gt;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value="CZK"/&gt;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value="DKK"/&gt;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value="EEK"/&gt;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value="EUR"/&gt;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value="GBP"/&gt;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value="HRK"/&gt;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value="HUF"/&gt;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value="LTL"/&gt;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value="LVL"/&gt;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value="RON"/&gt;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value="SEK"/&gt;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name="EULanguageCode_Type"&gt;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 The list of official languages of the EU.&lt;/xsd:documentation&gt;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value="bg"&gt;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&lt;xsd:documentation&gt;Bulgarian&lt;/xsd:documentation&gt;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value="cs"&gt;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&lt;xsd:documentation&gt;Czech&lt;/xsd:documentation&gt;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&lt;xsd:documentation&gt;Danish&lt;/xsd:documentation&gt;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value="de"&gt;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&lt;xsd:documentation&gt;German&lt;/xsd:documentation&gt;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&lt;xsd:documentation&gt;Greek&lt;/xsd:documentation&gt;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&lt;xsd:documentation&gt;English&lt;/xsd:documentation&gt;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&lt;xsd:documentation&gt;Spanish&lt;/xsd:documentation&gt;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value="et"&gt;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&lt;xsd:documentation&gt;Estonian&lt;/xsd:documentation&gt;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value="fi"&gt;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&lt;xsd:documentation&gt;Finnish&lt;/xsd:documentation&gt;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value="fr"&gt;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&lt;xsd:documentation&gt;French&lt;/xsd:documentation&gt;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value="ga"&gt;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&lt;xsd:documentation&gt;Irish&lt;/xsd:documentation&gt;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value="hr"&gt;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&lt;xsd:documentation&gt;Croatian&lt;/xsd:documentation&gt;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value="hu"&gt;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&lt;xsd:documentation&gt;Hungarian&lt;/xsd:documentation&gt;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value="it"&gt;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&lt;xsd:documentation&gt;Italian&lt;/xsd:documentation&gt;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value="lt"&gt;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&lt;xsd:documentation&gt;Lithuanian&lt;/xsd:documentation&gt;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value="lv"&gt;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&lt;xsd:documentation&gt;Latvian&lt;/xsd:documentation&gt;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value="mt"&gt;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&lt;xsd:documentation&gt;Maltese&lt;/xsd:documentation&gt;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value="nl"&gt;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&lt;xsd:documentation&gt;Dutch&lt;/xsd:documentation&gt;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&lt;xsd:documentation&gt;Polish&lt;/xsd:documentation&gt;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value="pt"&gt;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&lt;xsd:documentation&gt;Portuguese&lt;/xsd:documentation&gt;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value="ro"&gt;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&lt;xsd:documentation&gt;Romanian&lt;/xsd:documentation&gt;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&lt;xsd:documentation&gt;Slovak 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&lt;xsd:documentation&gt;Slovenian 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value="sv"&gt;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&lt;xsd:documentation&gt;Swedish&lt;/xsd:documentation&gt;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value="tr"&gt;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&lt;xsd:documentation&gt;Turkish&lt;/xsd:documentation&gt;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&lt;/xsd:schema&gt;</a:t>
          </a:r>
        </a:p>
      </xdr:txBody>
    </xdr:sp>
    <xdr:clientData/>
  </xdr:twoCellAnchor>
  <xdr:twoCellAnchor>
    <xdr:from>
      <xdr:col>6</xdr:col>
      <xdr:colOff>104774</xdr:colOff>
      <xdr:row>101</xdr:row>
      <xdr:rowOff>9524</xdr:rowOff>
    </xdr:from>
    <xdr:to>
      <xdr:col>16</xdr:col>
      <xdr:colOff>171450</xdr:colOff>
      <xdr:row>107</xdr:row>
      <xdr:rowOff>66675</xdr:rowOff>
    </xdr:to>
    <xdr:sp macro="" textlink="">
      <xdr:nvSpPr>
        <xdr:cNvPr id="6" name="KodyKrajow"/>
        <xdr:cNvSpPr txBox="1"/>
      </xdr:nvSpPr>
      <xdr:spPr>
        <a:xfrm>
          <a:off x="3762374" y="20002499"/>
          <a:ext cx="7277101" cy="1200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&lt;xsd:schema xmlns:etd="http://crd.gov.pl/xml/schematy/dziedzinowe/mf/2016/01/25/eD/DefinicjeTypy/"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xmlns:xsd="http://www.w3.org/2001/XMLSchema"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targetNamespace="http://crd.gov.pl/xml/schematy/dziedzinowe/mf/2016/01/25/eD/DefinicjeTypy/"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elementFormDefault="qualified"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attributeFormDefault="unqualified"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version="1.0"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xml:lang="pl"&gt;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&lt;xsd:simpleType name="TKodKraju"&gt;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&lt;xsd:restriction base="xsd:normalizedString"&gt;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value="AX"&gt;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value="DZ"&gt;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value="AQ"&gt;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value="BB"&gt;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value="BJ"&gt;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value="XC"&gt;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value="HR"&gt;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value="DK"&gt;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value="DM"&gt;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value="DO"&gt;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value="DJ"&gt;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value="FK"&gt;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value="FJ"&gt;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value="FI"&gt;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value="FR"&gt;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value="GP"&gt;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value="GQ"&gt;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value="HT"&gt;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value="HN"&gt;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value="HK"&gt;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value="IQ"&gt;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value="JM"&gt;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value="JP"&gt;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value="YE"&gt;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value="JE"&gt;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value="JO"&gt;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value="QA"&gt;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value="KP"&gt;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value="XK"&gt;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value="LB"&gt;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value="LV"&gt;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value="YT"&gt;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value="MV"&gt;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value="MP"&gt;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value="MQ"&gt;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value="MX"&gt;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value="XL"&gt;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value="FM"&gt;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value="UM"&gt;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value="NP"&gt;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value="DE"&gt;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value="NZ"&gt;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value="OM"&gt;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value="ZA"&gt;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value="RE"&gt;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value="RU"&gt;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value="RO"&gt;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value="RW"&gt;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value="EH"&gt;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value="KN"&gt;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value="SV"&gt;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value="WS"&gt;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value="RS"&gt;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value="LK"&gt;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value="PM"&gt;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value="US"&gt;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value="SD"&gt;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value="SJ"&gt;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value="TJ"&gt;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value="TR"&gt;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value="TV"&gt;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value="UG"&gt;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value="UA"&gt;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value="UY"&gt;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value="UZ"&gt;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value="WF"&gt;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value="VA"&gt;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value="HU"&gt;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value="GB"&gt;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value="VN"&gt;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value="TL"&gt;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value="BV"&gt;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value="CX"&gt;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value="IM"&gt;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value="CK"&gt;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value="VI"&gt;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value="VG"&gt;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value="HM"&gt;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value="MH"&gt;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value="FO"&gt;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value="SB"&gt;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value="ST"&gt;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value="TC"&gt;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value="ZM"&gt;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value="CV"&gt;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value="ZW"&gt;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value="AE"&gt;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&lt;/xsd:schema&gt;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104775</xdr:colOff>
      <xdr:row>107</xdr:row>
      <xdr:rowOff>152399</xdr:rowOff>
    </xdr:from>
    <xdr:to>
      <xdr:col>16</xdr:col>
      <xdr:colOff>200025</xdr:colOff>
      <xdr:row>119</xdr:row>
      <xdr:rowOff>180975</xdr:rowOff>
    </xdr:to>
    <xdr:sp macro="" textlink="">
      <xdr:nvSpPr>
        <xdr:cNvPr id="7" name="UrzedySkarbowe"/>
        <xdr:cNvSpPr txBox="1"/>
      </xdr:nvSpPr>
      <xdr:spPr>
        <a:xfrm>
          <a:off x="3762375" y="21288374"/>
          <a:ext cx="7305675" cy="2314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&lt;xsd:schema xmlns:etd="http://crd.gov.pl/xml/schematy/dziedzinowe/mf/2016/01/25/eD/DefinicjeTypy/"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xmlns:xsd="http://www.w3.org/2001/XMLSchema"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targetNamespace="http://crd.gov.pl/xml/schematy/dziedzinowe/mf/2016/01/25/eD/DefinicjeTypy/"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elementFormDefault="qualified"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attributeFormDefault="unqualified"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xml:lang="pl"&gt;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&lt;xsd:simpleType name="TKodUS"&gt;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value="0229"&gt;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value="0230"&gt;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value="0231"&gt;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value="0232"&gt;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value="0233"&gt;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value="0234"&gt;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value="0271"&gt;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value="0471"&gt;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value="0671"&gt;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value="0871"&gt;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value="1029"&gt;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value="1071"&gt;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value="1228"&gt;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value="1271"&gt;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value="1429"&gt;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value="1439"&gt;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value="1449"&gt;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value="1472"&gt;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value="1473"&gt;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value="1671"&gt;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value="1871"&gt;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value="2071"&gt;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value="2271"&gt;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value="2429"&gt;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value="2436"&gt;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value="2472"&gt;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value="2671"&gt;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value="2871"&gt;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value="3029"&gt;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value="3039"&gt;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value="3072"&gt;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value="3209"&gt;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value="3212"&gt;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value="3213"&gt;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value="3214"&gt;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value="3215"&gt;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value="3216"&gt;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value="3217"&gt;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value="3218"&gt;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value="3219"&gt;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value="3220"&gt;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      &lt;xsd:enumeration value="3271"&gt;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    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&lt;/xsd:schema&gt;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123825</xdr:colOff>
      <xdr:row>120</xdr:row>
      <xdr:rowOff>152399</xdr:rowOff>
    </xdr:from>
    <xdr:to>
      <xdr:col>16</xdr:col>
      <xdr:colOff>219075</xdr:colOff>
      <xdr:row>132</xdr:row>
      <xdr:rowOff>180975</xdr:rowOff>
    </xdr:to>
    <xdr:sp macro="" textlink="">
      <xdr:nvSpPr>
        <xdr:cNvPr id="8" name="ElementarneTypyDanych"/>
        <xdr:cNvSpPr txBox="1"/>
      </xdr:nvSpPr>
      <xdr:spPr>
        <a:xfrm>
          <a:off x="3781425" y="23764874"/>
          <a:ext cx="7305675" cy="2314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&lt;xsd:schema xmlns:etd="http://crd.gov.pl/xml/schematy/dziedzinowe/mf/2016/01/25/eD/DefinicjeTypy/" xmlns:xsd="http://www.w3.org/2001/XMLSchema" targetNamespace="http://crd.gov.pl/xml/schematy/dziedzinowe/mf/2016/01/25/eD/DefinicjeTypy/" elementFormDefault="qualified" attributeFormDefault="unqualified" version="1.0" xml:lang="pl"&gt;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&lt;xsd:include schemaLocation="http://crd.gov.pl/xml/schematy/dziedzinowe/mf/2016/01/25/eD/DefinicjeTypy/KodyUrzedowSkarbowych_v4-0E.xsd"/&gt;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&lt;xsd:include schemaLocation="http://crd.gov.pl/xml/schematy/dziedzinowe/mf/2016/01/25/eD/DefinicjeTypy/KodyKrajow_v4-1E.xsd"/&gt;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&lt;xsd:documentation&gt;Definicje podstawowych typów używanych w deklaracjach elektronicznych. Na podstawie poniższych typów można budować deklaracje&lt;/xsd:documentation&gt;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znakowy ograniczony do jednej linii&lt;/xsd:documentation&gt;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value="240"/&gt;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name="TTekstowy"&gt;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znakowy ograniczony do 3500 znaków&lt;/xsd:documentation&gt;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value="3500"/&gt;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name="TProcentowy"&gt;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&lt;xsd:documentation&gt;Wartość procentowa z dokładnością do 2 miejsc po przecinku&lt;/xsd:documentation&gt;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base="xsd:decimal"&gt;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&lt;xsd:totalDigits value="5"/&gt;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&lt;xsd:fractionDigits value="2"/&gt;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&lt;xsd:maxInclusive value="100"/&gt;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value="collapse"/&gt;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name="TCalkowity"&gt;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&lt;xsd:documentation&gt;Liczby naturalne&lt;/xsd:documentation&gt;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base="xsd:int"&gt;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value="collapse"/&gt;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&lt;xsd:totalDigits value="14"/&gt;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name="TNaturalny"&gt;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&lt;xsd:documentation&gt;Liczby naturalne&lt;/xsd:documentation&gt;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base="xsd:nonNegativeInteger"&gt;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value="collapse"/&gt;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&lt;xsd:totalDigits value="14"/&gt;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name="TRzeczywisty"&gt;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&lt;xsd:documentation&gt;Liczby wykazywane z dokładnością do dwóch miejsc po przecinku&lt;/xsd:documentation&gt;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base="etd:TKwota2"&gt;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name="TKwota2"&gt;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&lt;xsd:documentation&gt;Wartość kwotowa wykazana w zł i gr&lt;/xsd:documentation&gt;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base="xsd:decimal"&gt;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&lt;xsd:totalDigits value="16"/&gt;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value="collapse"/&gt;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&lt;xsd:fractionDigits value="2"/&gt;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name="TKwotaC"&gt;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&lt;xsd:documentation&gt;Wartość kwotowa wykazana w zł&lt;/xsd:documentation&gt;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base="xsd:integer"&gt;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&lt;xsd:totalDigits value="14"/&gt;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name="TKwota2Nieujemna"&gt;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&lt;xsd:documentation&gt;Wartość kwotowa nieujemna wykazana w zł i gr&lt;/xsd:documentation&gt;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base="etd:TKwota2"&gt;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name="TKwotaCNieujemna"&gt;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&lt;xsd:documentation&gt;Wartość kwotowa nieujemna wykazana w zł&lt;/xsd:documentation&gt;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base="etd:TKwotaC"&gt;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name="TData" id="TData"&gt;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daty&lt;/xsd:documentation&gt;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base="xsd:date"&gt;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value="1900-01-01"/&gt;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&lt;xsd:maxInclusive value="2030-12-31"/&gt;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value="((\d{4})-(\d{2})-(\d{2}))"/&gt;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name="TDataCzas" id="TDataCzas"&gt;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daty i godziny&lt;/xsd:documentation&gt;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base="xsd:dateTime"&gt;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value="collapse"/&gt;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name="TRok"&gt;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&lt;xsd:documentation&gt;Oznaczenie roku&lt;/xsd:documentation&gt;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base="xsd:gYear"&gt;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value="1900"/&gt;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&lt;xsd:maxInclusive value="2030"/&gt;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name="TMiesiac"&gt;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&lt;xsd:documentation&gt;Element będący numerem miesiąca&lt;/xsd:documentation&gt;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&lt;xsd:maxInclusive value="12"/&gt;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name="TKwartal"&gt;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&lt;xsd:documentation&gt;Element będący numerem kwartału&lt;/xsd:documentation&gt;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&lt;xsd:minInclusive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&lt;xsd:maxInclusive value="4"/&gt;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name="TAdresEmail"&gt;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&lt;xsd:documentation&gt;Element będący adresem e-mail&lt;/xsd:documentation&gt;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value="collapse"/&gt;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value="[0-9\p{L}'\.\-_]{1,127}@[0-9\p{L}'\.\-_]{1,127}"/&gt;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name="TNrNIP"&gt;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value="[1-9]((\d[1-9])|([1-9]\d))\d{7}"/&gt;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name="TNrPESEL"&gt;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&lt;xsd:documentation&gt;Identyfikator podatkowy numer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value="\d{11}"/&gt;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name="TNrREGON"&gt;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REGON&lt;/xsd:documentation&gt;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&lt;xsd:union&gt;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&lt;xsd:pattern value="\d{9}"/&gt;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&lt;xsd:pattern value="\d{14}"/&gt;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&lt;/xsd:union&gt;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name="TNrAKC"&gt;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akcyzowy&lt;/xsd:documentation&gt;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value="[A-Z]{2}\d{11}"/&gt;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name="TNrKRS"&gt;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Krajowego Rejestru Sądowego&lt;/xsd:documentation&gt;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value="\d{10}"/&gt;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name="TNrIdentyfikacjiPodatkowej"&gt;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służący identyfikacji dla celów podatkowych&lt;/xsd:documentation&gt;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value="replace"/&gt;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value="30"/&gt;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name="TNrDokumentuStwierdzajacegoTozsamosc"&gt;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dokumentu stwierdzającego tożsamość&lt;/xsd:documentation&gt;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value="50"/&gt;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&lt;xsd:whiteSpace value="replace"/&gt;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&lt;xsd:documentation&gt;Pierwsze imię&lt;/xsd:documentation&gt;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value="30"/&gt;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name="TMiejscowosc"&gt;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określający nazwę miejscowości&lt;/xsd:documentation&gt;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value="56"/&gt;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name="TNazwisko"&gt;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&lt;xsd:documentation&gt;Nazwisko&lt;/xsd:documentation&gt;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value="81"/&gt;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name="TJednAdmin"&gt;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określający nazwę województwa, nazwę powiatu lub nazwę gminy&lt;/xsd:documentation&gt;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value="36"/&gt;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name="TUlica"&gt;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&lt;xsd:documentation&gt;Nazwa ulicy&lt;/xsd:documentation&gt;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value="65"/&gt;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name="TNrBudynku"&gt;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budynku&lt;/xsd:documentation&gt;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value="9"/&gt;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name="TNrLokalu"&gt;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lokalu&lt;/xsd:documentation&gt;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value="10"/&gt;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name="TKodPocztowy"&gt;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&lt;xsd:documentation&gt;Kod pocztowy&lt;/xsd:documentation&gt;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value="8"/&gt;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name="TKodKrajuUrodzenia"&gt;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&lt;xsd:documentation&gt;Kod kraju urodzenia&lt;/xsd:documentation&gt;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&lt;xsd:length value="2"/&gt;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value="[A-Z]{2}"/&gt;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name="TKodKrajuWydania"&gt;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&lt;xsd:documentation&gt;Kod kraju wydania numeru identyfikacyjnego&lt;/xsd:documentation&gt;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base="etd:TKodKraju"&gt;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value="P[A-KM-Z]"/&gt;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value="[A-OQ-Z][A-Z]"/&gt;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name="TCelZlozenia"&gt;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&lt;xsd:documentation&gt;Określa, czy to jest złożenie, czy korekta dokumentu&lt;/xsd:documentation&gt;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&lt;xsd:documentation&gt;złożenie po raz pierwszy deklaracji za dany okres&lt;/xsd:documentation&gt;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&lt;xsd:documentation&gt;korekta deklaracji za dany okres&lt;/xsd:documentation&gt;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name="TNrDokumentu"&gt;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&lt;xsd:documentation&gt;Numer dokumentu&lt;/xsd:documentation&gt;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base="etd:TZnakowy"&gt;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&lt;xsd:length value="5"/&gt;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&lt;xsd:pattern value="\d{2}/\d{2}"/&gt;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name="TWybor1"&gt;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&lt;xsd:documentation&gt;Pojedyncze pole wyboru&lt;/xsd:documentation&gt;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name="TWybor1_2"&gt;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&lt;xsd:documentation&gt;Podwójne pole wyboru&lt;/xsd:documentation&gt;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name="TWybor1_3"&gt;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&lt;xsd:documentation&gt;Potrójne pole wyboru&lt;/xsd:documentation&gt;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value="3"/&gt;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&lt;/xsd:schema&gt;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133350</xdr:colOff>
      <xdr:row>133</xdr:row>
      <xdr:rowOff>142874</xdr:rowOff>
    </xdr:from>
    <xdr:to>
      <xdr:col>16</xdr:col>
      <xdr:colOff>228600</xdr:colOff>
      <xdr:row>145</xdr:row>
      <xdr:rowOff>171450</xdr:rowOff>
    </xdr:to>
    <xdr:sp macro="" textlink="">
      <xdr:nvSpPr>
        <xdr:cNvPr id="9" name="StrukturyDanych"/>
        <xdr:cNvSpPr txBox="1"/>
      </xdr:nvSpPr>
      <xdr:spPr>
        <a:xfrm>
          <a:off x="3790950" y="26231849"/>
          <a:ext cx="7305675" cy="2314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&lt;xsd:schema xmlns:etd="http://crd.gov.pl/xml/schematy/dziedzinowe/mf/2016/01/25/eD/DefinicjeTypy/" xmlns:xsd="http://www.w3.org/2001/XMLSchema" targetNamespace="http://crd.gov.pl/xml/schematy/dziedzinowe/mf/2016/01/25/eD/DefinicjeTypy/" elementFormDefault="qualified" attributeFormDefault="unqualified" xml:lang="pl"&gt;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&lt;xsd:include schemaLocation="http://crd.gov.pl/xml/schematy/dziedzinowe/mf/2016/01/25/eD/DefinicjeTypy/ElementarneTypyDanych_v4-0E.xsd"/&gt;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&lt;!--Adres--&gt;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&lt;xsd:documentation&gt;Dane określające adres&lt;/xsd:documentation&gt;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name="AdresPol" type="etd:TAdresPolski"/&gt;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name="AdresZagr" type="etd:TAdresZagraniczny"/&gt;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name="TAdresPolski"&gt;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&lt;xsd:documentation&gt;Informacje opisujące adres polski&lt;/xsd:documentation&gt;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name="KodKraju" type="etd:TKodKraju" fixed="PL"&gt;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&lt;xsd:documentation&gt;Kraj&lt;/xsd:documentation&gt;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name="Wojewodztwo" type="etd:TJednAdmin"&gt;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&lt;xsd:documentation&gt;Województwo&lt;/xsd:documentation&gt;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name="Powiat" type="etd:TJednAdmin"&gt;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&lt;xsd:documentation&gt;Powiat&lt;/xsd:documentation&gt;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name="Gmina" type="etd:TJednAdmin"&gt;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&lt;xsd:documentation&gt;Gmina&lt;/xsd:documentation&gt;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name="Ulica" type="etd:TUlica"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&lt;xsd:documentation&gt;Nazwa ulicy&lt;/xsd:documentation&gt;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name="NrDomu" type="etd:TNrBudynku"&gt;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&lt;xsd:documentation&gt;Numer budynku&lt;/xsd:documentation&gt;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name="NrLokalu" type="etd:TNrLokalu"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&lt;xsd:documentation&gt;Numer lokalu&lt;/xsd:documentation&gt;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name="Miejscowosc" type="etd:TMiejscowosc"&gt;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&lt;xsd:documentation&gt;Nazwa miejscowości&lt;/xsd:documentation&gt;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name="KodPocztowy" type="etd:TKodPocztowy"&gt;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&lt;xsd:documentation&gt;Kod pocztowy&lt;/xsd:documentation&gt;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name="Poczta" type="etd:TMiejscowosc"&gt;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&lt;xsd:documentation&gt;Nazwa urzędu pocztowego&lt;/xsd:documentation&gt;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name="TAdresZagraniczny"&gt;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&lt;xsd:documentation&gt;Informacje opisujące adres zagraniczny&lt;/xsd:documentation&gt;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name="KodKraju"&gt;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&lt;xsd:documentation&gt;Kod Kraju [Country Code]&lt;/xsd:documentation&gt;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base="etd:TKodKraju"&gt;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&lt;xsd:pattern value="P[A-KM-Z]"/&gt;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&lt;xsd:pattern value="[A-OQ-Z][A-Z]"/&gt;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name="KodPocztowy" type="etd:TKodPocztowy"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&lt;xsd:documentation&gt;Kod pocztowy [Postal code]&lt;/xsd:documentation&gt;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name="Miejscowosc" type="etd:TMiejscowosc"&gt;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&lt;xsd:documentation&gt;Nazwa miejscowości [City]&lt;/xsd:documentation&gt;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name="Ulica" type="etd:TUlica"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&lt;xsd:documentation&gt;Nazwa ulicy [Street]&lt;/xsd:documentation&gt;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name="NrDomu" type="etd:TNrBudynku"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&lt;xsd:documentation&gt;Numer budynku [Building number]&lt;/xsd:documentation&gt;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name="NrLokalu" type="etd:TNrLokalu"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&lt;xsd:documentation&gt;Numer lokalu [Flat number]&lt;/xsd:documentation&gt;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&lt;!--Identyfikatory--&gt;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name="TIdentyfikatorOsobyFizycznej"&gt;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identyfikacyjnych o osobie 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name="ImiePierwsze"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&lt;xsd:documentation&gt;Pierwsze imię&lt;/xsd:documentation&gt;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name="Nazwisko" type="etd:TNazwisko"&gt;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&lt;xsd:documentation&gt;Nazwisko&lt;/xsd:documentation&gt;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name="DataUrodzenia"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urodzenia&lt;/xsd:documentation&gt;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name="PESEL" type="etd:TNrPESEL"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numer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name="TIdentyfikatorOsobyFizycznej1"&gt;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identyfikacyjnych o osobie fizycznej z identyfikatorem NIP albo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name="NIP" type="etd:TNrNIP"&gt;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name="PESEL" type="etd:TNrPESEL"&gt;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&lt;xsd:documentation&gt;Identyfikator podatkowy numer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name="ImiePierwsze"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&lt;xsd:documentation&gt;Pierwsze imię&lt;/xsd:documentation&gt;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name="Nazwisko" type="etd:TNazwisko"&gt;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&lt;xsd:documentation&gt;Nazwisko&lt;/xsd:documentation&gt;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name="DataUrodzenia"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urodzenia&lt;/xsd:documentation&gt;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name="TIdentyfikatorOsobyFizycznej2"&gt;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identyfikacyjnych o osobie fizycznej z identyfikatorem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name="ImiePierwsze"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&lt;xsd:documentation&gt;Pierwsze imię&lt;/xsd:documentation&gt;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name="Nazwisko" type="etd:TNazwisko"&gt;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&lt;xsd:documentation&gt;Nazwisko&lt;/xsd:documentation&gt;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name="DataUrodzenia"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urodzenia&lt;/xsd:documentation&gt;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name="TIdentyfikatorOsobyFizycznejPelny"&gt;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&lt;xsd:documentation&gt;Pełny zestaw danych identyfikacyjnych o osobie 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name="ImiePierwsze"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&lt;xsd:documentation&gt;Pierwsze imię&lt;/xsd:documentation&gt;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name="Nazwisko" type="etd:TNazwisko"&gt;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&lt;xsd:documentation&gt;Nazwisko&lt;/xsd:documentation&gt;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name="DataUrodzenia"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urodzenia&lt;/xsd:documentation&gt;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name="ImieOjca"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&lt;xsd:documentation&gt;Imię ojca&lt;/xsd:documentation&gt;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name="ImieMatki"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&lt;xsd:documentation&gt;Imię matki&lt;/xsd:documentation&gt;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name="PESEL" type="etd:TNrPESEL"&gt;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numer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name="TIdentyfikatorOsobyFizycznejZagranicznej"&gt;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&lt;xsd:documentation&gt;Zestaw danych identyfikacyjnych dla osoby fizycznej zagranicznej&lt;/xsd:documentation&gt;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name="ImiePierwsze" type="etd:TImie"&gt;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&lt;xsd:documentation&gt;Imię pierwsze [First name]&lt;/xsd:documentation&gt;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name="Nazwisko" type="etd:TNazwisko"&gt;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&lt;xsd:documentation&gt;Nazwisko [Family name]&lt;/xsd:documentation&gt;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name="DataUrodzenia"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urodzenia [Date of Birth]&lt;/xsd:documentation&gt;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name="MiejsceUrodzenia" type="etd:TMiejscowosc"&gt;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&lt;xsd:documentation&gt;Miejsce urodzenia [Place of Birth]&lt;/xsd:documentation&gt;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name="ImieOjca" type="etd:TImie"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&lt;xsd:documentation&gt;Imię ojca [Father’s name]&lt;/xsd:documentation&gt;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name="ImieMatki" type="etd:TImie"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&lt;xsd:documentation&gt;Imię matki [Mother’s name]&lt;/xsd:documentation&gt;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 [Tax Identification Number (NIP)]&lt;/xsd:documentation&gt;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name="TIdentyfikatorOsobyNiefizycznej"&gt;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identyfikacyjnych o osobie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name="PelnaNazwa"&gt;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&lt;xsd:documentation&gt;Pełna nazwa&lt;/xsd:documentation&gt;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&lt;xsd:maxLength value="240"/&gt;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name="REGON" type="etd:TNrREGON"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&lt;xsd:documentation&gt;Numer REGON&lt;/xsd:documentation&gt;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name="TIdentyfikatorOsobyNiefizycznejPelny"&gt;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&lt;xsd:documentation&gt;Pełny zestaw danych identyfikacyjnych o osobie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name="PelnaNazwa"&gt;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&lt;xsd:documentation&gt;Pełna nazwa&lt;/xsd:documentation&gt;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&lt;xsd:maxLength value="240"/&gt;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name="SkroconaNazwa"&gt;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&lt;xsd:documentation&gt;Skrócona nazwa&lt;/xsd:documentation&gt;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&lt;xsd:maxLength value="70"/&gt;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name="REGON" type="etd:TNrREGON"&gt;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&lt;xsd:documentation&gt;Numer REGON&lt;/xsd:documentation&gt;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name="TIdentyfikatorOsobyNiefizycznejZagranicznej"&gt;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&lt;xsd:documentation&gt;Zestaw danych identyfikacyjnych dla osoby niefizycznej zagranicznej&lt;/xsd:documentation&gt;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name="PelnaNazwa"&gt;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&lt;xsd:documentation&gt;Pełna nazwa [Name]&lt;/xsd:documentation&gt;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&lt;xsd:maxLength value="240"/&gt;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name="SkroconaNazwa"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&lt;xsd:documentation&gt;Nazwa skrócona [Short Name]&lt;/xsd:documentation&gt;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&lt;xsd:maxLength value="70"/&gt;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name="NIP" type="etd:TNrNIP"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&lt;xsd:documentation&gt;Identyfikator podatkowy NIP [Tax Identification Number (NIP)]&lt;/xsd:documentation&gt;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&lt;!--Dane podstawowe bez adresu (Do załączników)--&gt;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name="TPodmiotDowolnyBezAdresu"&gt;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&lt;xsd:documentation&gt;Skrócony zestaw danych o osobie fizycznej lub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name="OsobaNiefizyczna" type="etd:TIdentyfikatorOsobyNiefizycznej"/&gt;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name="TPodmiotDowolnyBezAdresu1"&gt;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&lt;xsd:documentation&gt;Skrócony zestaw danych o osobie fizycznej lub niefizycznej z identyfikatorem NIP albo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name="OsobaNiefizyczna" type="etd:TIdentyfikatorOsobyNiefizycznej"/&gt;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name="TPodmiotDowolnyBezAdresu2"&gt;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&lt;xsd:documentation&gt;Skrócony zestaw danych o osobie fizycznej lub niefizycznej z identyfikatorem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name="OsobaNiefizyczna" type="etd:TIdentyfikatorOsobyNiefizycznej"/&gt;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&lt;!--Dane podstawowe z adresem--&gt;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name="TOsobaFizyczna"&gt;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o osobie 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name="AdresZamieszkania"&gt;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name="TOsobaFizyczna1"&gt;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o osobie fizycznej z identyfikatorem NIP albo PESEL&lt;/xsd:documentation&gt;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name="AdresZamieszkania"&gt;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name="TOsobaFizyczna2"&gt;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o osobie fizycznej z identyfikatorem NIP&lt;/xsd:documentation&gt;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name="AdresZamieszkania"&gt;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name="TOsobaNiefizyczna"&gt;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o osobie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name="OsobaNiefizyczna" type="etd:TIdentyfikatorOsobyNiefizycznej"/&gt;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name="AdresSiedziby"&gt;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name="TPodmiotDowolny"&gt;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&lt;xsd:documentation&gt;Podstawowy zestaw danych o osobie fizycznej lub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&lt;xsd:extension base="etd:TPodmiotDowolnyBezAdresu"&gt;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&lt;xsd:element name="AdresZamieszkaniaSiedziby"&gt;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&lt;!--Dane pełne z adresem (NIP opcjonalny)--&gt;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name="TOsobaFizycznaPelna"&gt;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&lt;xsd:documentation&gt;Pełny zestaw danych o osobie 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name="OsobaFizyczna" type="etd:TIdentyfikatorOsobyFizycznejPelny"/&gt;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name="AdresZamieszkania"&gt;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name="TOsobaNiefizycznaPelna"&gt;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&lt;xsd:documentation&gt;Pełny zestaw danych o osobie fizycznej lub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name="OsobaNiefizyczna" type="etd:TIdentyfikatorOsobyNiefizycznejPelny"/&gt;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name="AdresSiedziby"&gt;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name="TPodmiotDowolnyPelny"&gt;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&lt;xsd:documentation&gt;Pełny zestaw danych o osobie fizycznej lub niefizycznej&lt;/xsd:documentation&gt;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name="OsobaFizyczna" type="etd:TIdentyfikatorOsobyFizycznejPelny"/&gt;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name="OsobaNiefizyczna" type="etd:TIdentyfikatorOsobyNiefizycznejPelny"/&gt;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&lt;/xsd:choice&gt;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name="AdresZamieszkaniaSiedziby"&gt;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base="etd:TAdres"&gt;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name="rodzajAdresu" type="xsd:string" use="required" fixed="RAD"/&gt;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&lt;/xsd:schema&gt;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104775</xdr:colOff>
      <xdr:row>146</xdr:row>
      <xdr:rowOff>152399</xdr:rowOff>
    </xdr:from>
    <xdr:to>
      <xdr:col>16</xdr:col>
      <xdr:colOff>200025</xdr:colOff>
      <xdr:row>158</xdr:row>
      <xdr:rowOff>180975</xdr:rowOff>
    </xdr:to>
    <xdr:sp macro="" textlink="">
      <xdr:nvSpPr>
        <xdr:cNvPr id="10" name="JPK"/>
        <xdr:cNvSpPr txBox="1"/>
      </xdr:nvSpPr>
      <xdr:spPr>
        <a:xfrm>
          <a:off x="3762375" y="28717874"/>
          <a:ext cx="7305675" cy="2314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&lt;?xml version="1.0" encoding="UTF-8"?&gt;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&lt;xsd:schema xmlns:xsd="http://www.w3.org/2001/XMLSchema" xmlns:etd="http://crd.gov.pl/xml/schematy/dziedzinowe/mf/2016/01/25/eD/DefinicjeTypy/" xmlns:kck="http://crd.gov.pl/xml/schematy/dziedzinowe/mf/2013/05/23/eD/KodyCECHKRAJOW/" xmlns:tns="http://jpk.mf.gov.pl/wzor/2016/03/09/03094/" targetNamespace="http://jpk.mf.gov.pl/wzor/2016/03/09/03094/" elementFormDefault="qualified" attributeFormDefault="unqualified" xml:lang="pl"&gt;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&lt;xsd:import namespace="http://crd.gov.pl/xml/schematy/dziedzinowe/mf/2016/01/25/eD/DefinicjeTypy/" schemaLocation="http://crd.gov.pl/xml/schematy/dziedzinowe/mf/2016/01/25/eD/DefinicjeTypy/StrukturyDanych_v4-0E.xsd"/&gt;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&lt;xsd:import namespace="http://crd.gov.pl/xml/schematy/dziedzinowe/mf/2013/05/23/eD/KodyCECHKRAJOW/" schemaLocation="http://crd.gov.pl/xml/schematy/dziedzinowe/mf/2013/05/23/eD/KodyCECHKRAJOW/KodyCechKrajow_v3-0E.xsd"/&gt;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name="TKodFormularza"&gt;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&lt;xsd:documentation&gt;Symbol wzoru formularza&lt;/xsd:documentation&gt;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base="xsd:string"&gt;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value="JPK_VAT"/&gt;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name="TCelZlozenia"&gt;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&lt;xsd:documentation&gt;Określenie celu złożenia JPK&lt;/xsd:documentation&gt;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&lt;xsd:enumeration value="1"&gt;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&lt;xsd:documentation&gt;złożenie JPK po raz pierwszy&lt;/xsd:documentation&gt;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&lt;/xsd:enumeration&gt;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&lt;xsd:complexType name="TNaglowek"&gt;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&lt;xsd:documentation&gt;Nagłówek JPK_VAT&lt;/xsd:documentation&gt;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name="KodFormularza"&gt;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&lt;xsd:simpleContent&gt;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&lt;xsd:extension base="tns:TKodFormularza"&gt;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name="kodSystemowy" type="xsd:string" use="required" fixed="JPK_VAT (1)"/&gt;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name="wersjaSchemy" type="xsd:string" use="required" fixed="1-0"/&gt;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&lt;/xsd:extension&gt;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&lt;/xsd:simpleContent&gt;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name="WariantFormularza"&gt;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&lt;xsd:restriction base="xsd:byte"&gt;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&lt;xsd:enumeration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name="CelZlozenia" type="tns:TCelZlozenia"/&gt;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name="DataWytworzeniaJPK" type="etd:TDataCzas"&gt;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i czas wytworzenia JPK_VAT&lt;/xsd:documentation&gt;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name="DataOd"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początkowa okresu, którego dotyczy JPK_VAT&lt;/xsd:documentation&gt;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name="DataDo"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&lt;xsd:documentation&gt;Data końcowa okresu, którego dotyczy JPK_VAT&lt;/xsd:documentation&gt;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name="DomyslnyKodWaluty" type="kck:currCode_Type"&gt;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&lt;xsd:documentation&gt;Trzyliterowy kod lokalnej waluty (ISO-4217), domyślny dla wytworzonego JPK_VAT&lt;/xsd:documentation&gt;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&lt;xsd:element name="KodUrzedu" type="etd:TKodUS"/&gt;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&lt;xsd:documentation&gt;Wartość numeryczna 18 znaków max, w tym 2 znaki po przecinku&lt;/xsd:documentation&gt;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base="xsd:decimal"&gt;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&lt;xsd:totalDigits value="18"/&gt;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&lt;xsd:fractionDigits value="2"/&gt;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name="TNaturalnyJPK"&gt;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&lt;xsd:documentation&gt;Liczby naturalne większe od zera&lt;/xsd:documentation&gt;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base="etd:TNaturalny"&gt;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&lt;xsd:minExclusive value="0"/&gt;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&lt;xsd:simpleType name="TZnakowyJPK"&gt;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&lt;xsd:documentation&gt;Typ znakowy ograniczony do 256 znaków&lt;/xsd:documentation&gt;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&lt;xsd:restriction base="xsd:token"&gt;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&lt;xsd:minLength value="1"/&gt;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&lt;xsd:maxLength value="256"/&gt;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&lt;/xsd:restriction&gt;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&lt;/xsd:simpleType&gt;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&lt;xsd:element name="JPK"&gt;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&lt;xsd:documentation&gt;Jednolity plik kontrolny dla ewidencji zakupu i sprzedaży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name="Naglowek" type="tns:TNaglowek"&gt;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&lt;xsd:documentation&gt;Nagłówek JPK_VAT&lt;/xsd:documentation&gt;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&lt;xsd:element name="Podmiot1"&gt;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&lt;xsd:element name="IdentyfikatorPodmiotu" type="etd:TIdentyfikatorOsobyNiefizycznej"&gt;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&lt;xsd:documentation&gt;Dane identyfikujące podmiot&lt;/xsd:documentation&gt;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&lt;xsd:element name="AdresPodmiotu" type="etd:TAdresPolski"&gt;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&lt;xsd:documentation&gt;Adres podmiotu&lt;/xsd:documentation&gt;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&lt;xsd:element name="SprzedazWiersz" maxOccurs="unbounded"&gt;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&lt;xsd:documentation&gt;Ewidencja sprzedaży oraz nabyć towarów i usług dla których podmiot obowiązany jest naliczyć podatek należny - tj. wewnątrzwspólnotowe nabycia towarów, import towarów podlegających rozliczeniu zgodnie z art. 33 a ustawy, import usług z wyłączeniem usług nabywanych od podatników podatku od wartości dodanej, do których stosuje się art. 28 b ustawy, import usług nabywanych od podatników podatku od wartości dodanej, do których stosuje się art. 28 b ustawy, dostawa towarów, dla których podatnikiem jest nabywca zgodnie z art. 17 ust. 1 pkt 5 ustawy (wypełnia nabywca), dostawa towarów, dla których podatnikiem jest nabywca zgodnie z art. 17 ust. 1 pkt 7 lub 8 ustawy (wypełnia nabywca) 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name="LpSprzedazy" type="tns:TNaturalnyJPK"&gt;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&lt;xsd:documentation&gt;Lp. wiersza ewidencji sprzedaży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name="DataSprzedazy" type="etd:TData"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&lt;xsd:documentation&gt;Data sprzedaży, o ile jest określona i różni się od daty wystawienia faktury. W przeciwnym przypadku - pole puste&lt;/xsd:documentation&gt;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name="DataWystawienia" type="etd:TData"&gt;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&lt;xsd:documentation&gt;Data wystawienia&lt;/xsd:documentation&gt;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name="NrDokumentu" type="tns:TZnakowyJPK"&gt;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&lt;xsd:documentation&gt;Numer dokumentu&lt;/xsd:documentation&gt;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name="NazwaNabywcy" type="tns:TZnakowyJPK"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&lt;xsd:documentation&gt;Imię i nazwisko lub nazwa nabywcy towarów lub usług&lt;/xsd:documentation&gt;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name="AdresNabywcy" type="tns:TZnakowyJPK"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&lt;xsd:documentation&gt;Adres nabywcy towarów lub usług&lt;/xsd:documentation&gt;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name="K_10"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Dostawa towarów oraz świadczenie usług na terytorium kraju, zwolnione od podatku&lt;/xsd:documentation&gt;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name="K_11"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Dostawa towarów oraz świadczenie usług poza terytorium kraju&lt;/xsd:documentation&gt;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name="K_12"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w tym świadczenie usług, o których mowa w art. 100 ust. 1 pkt 4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name="K_13"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Dostawa towarów oraz świadczenie usług na terytorium kraju, opodatkowane stawką 0%&lt;/xsd:documentation&gt;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name="K_14"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w tym dostawa towarów, o której mowa w art. 129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name="K_15"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Dostawa towarów oraz świadczenie usług na terytorium kraju, opodatkowane stawką 5%&lt;/xsd:documentation&gt;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name="K_16"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Dostawa towarów oraz świadczenie usług na terytorium kraju, opodatkowane stawką 5%&lt;/xsd:documentation&gt;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name="K_17"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Dostawa towarów oraz świadczenie usług na terytorium kraju, opodatkowane stawką 7% albo 8%&lt;/xsd:documentation&gt;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name="K_18"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Dostawa towarów oraz świadczenie usług na terytorium kraju, opodatkowane stawką 7% albo 8%&lt;/xsd:documentation&gt;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name="K_19"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Dostawa towarów oraz świadczenie usług na terytorium kraju, opodatkowane stawką 22% albo 23%&lt;/xsd:documentation&gt;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name="K_20"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Dostawa towarów oraz świadczenie usług na terytorium kraju, opodatkowane stawką 22% albo 23%&lt;/xsd:documentation&gt;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name="K_21"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Wewnątrzwspólnotowa dostawa towarów&lt;/xsd:documentation&gt;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name="K_22"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Eksport towarów&lt;/xsd:documentation&gt;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name="K_23"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Wewnątrzwspólnotowe nabycie towarów&lt;/xsd:documentation&gt;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name="K_24"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Wewnątrzwspólnotowe nabycie towarów&lt;/xsd:documentation&gt;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name="K_25"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Import towarów podlegający rozliczeniu zgodnie z art. 33a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name="K_26"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Import towarów podlegający rozliczeniu zgodnie z art. 33a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name="K_27"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Import usług z wyłączeniem usług nabywanych od podatników podatku od wartości dodanej, do których stosuje się art. 28b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name="K_28"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Import usług z wyłączeniem usług nabywanych od podatników podatku od wartości dodanej, do których stosuje się art. 28b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name="K_29"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Import usług nabywanych od podatników podatku od wartości dodanej, do których stosuje się art. 28b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name="K_30"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Import usług nabywanych od podatników podatku od wartości dodanej, do których stosuje się art. 28b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name="K_31"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netto - Dostawa towarów oraz świadczenie usług, dla których podatnikiem jest nabywca zgodnie z art. 17 ust. 1 pkt 7 lub 8 ustawy (wypełnia dostawca)&lt;/xsd:documentation&gt;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name="K_32"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Dostawa towarów, dla których podatnikiem jest nabywca zgodnie z art. 17 ust. 1 pkt 5 ustawy (wypełnia nabywca)&lt;/xsd:documentation&gt;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name="K_33"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Dostawa towarów, dla których podatnikiem jest nabywca zgodnie z art. 17 ust. 1 pkt 5 ustawy (wypełnia nabywca)&lt;/xsd:documentation&gt;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name="K_34"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Dostawa towarów oraz świadczenie usług, dla których podatnikiem jest nabywca zgodnie z art. 17 ust. 1 pkt 7 lub 8 ustawy (wypełnia nabywca)&lt;/xsd:documentation&gt;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name="K_35"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należnego - Dostawa towarów oraz świadczenie usług, dla których podatnikiem jest nabywca zgodnie z art. 17 ust. 1 pkt 7 lub 8 ustawy (wypełnia nabywca)&lt;/xsd:documentation&gt;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name="K_36"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podatku należnego od towarów i usług objętych spisem z natury, o którym mowa w art. 14 ust. 5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name="K_37"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&lt;xsd:documentation&gt;Zwrot odliczonej lub zwróconej kwoty wydatkowanej na zakup kas rejestrujących, o którym mowa w art. 111 ust. 6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name="K_38"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&lt;xsd:documentation&gt;Kwota podatku należnego od wewnątrzwspólnotowego nabycia środków transportu, wykazanego w poz. 24, podlegająca wpłacie w terminie, o którym mowa w art. 103 ust. 3, w związku z ust. 4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name="typ" use="required" fixed="G"/&gt;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&lt;xsd:element name="SprzedazCtrl"&gt;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&lt;xsd:documentation&gt;Sumy kontrolne dla ewidencji sprzedaży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name="LiczbaWierszySprzedazy" type="tns:TNaturalnyJPK"&gt;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&lt;xsd:documentation&gt;Liczba wierszy ewidencji sprzedaży, w okresie którego dotyczy JPK&lt;/xsd:documentation&gt;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name="PodatekNalezny"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&lt;xsd:documentation&gt;Podatek należny wg ewidencji sprzedaży w okresie, którego dotyczy JPK&lt;/xsd:documentation&gt;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&lt;xsd:element name="ZakupWiersz" maxOccurs="unbounded"&gt;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&lt;xsd:documentation&gt;Ewidencja zakupu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name="LpZakupu" type="tns:TNaturalnyJPK"&gt;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&lt;xsd:documentation&gt;Lp. wiersza ewidencji zakupu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name="NazwaWystawcy" type="tns:TZnakowyJPK"&gt;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&lt;xsd:documentation&gt;Imię i nazwisko lub nazwa wystawcy faktury&lt;/xsd:documentation&gt;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name="AdresWystawcy" type="tns:TZnakowyJPK"&gt;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&lt;xsd:documentation&gt;Adres wystawcy faktury&lt;/xsd:documentation&gt;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name="NrIdWystawcy" type="etd:TNrIdentyfikacjiPodatkowej"&gt;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&lt;xsd:documentation&gt;NIP lub inny numer służący identyfikacji dla celów podatkowych wystawcy faktury&lt;/xsd:documentation&gt;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name="NrFaktury" type="tns:TZnakowyJPK"&gt;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&lt;xsd:documentation&gt;Nr faktury&lt;/xsd:documentation&gt;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name="DataWplywuFaktury" type="etd:TData"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&lt;xsd:documentation&gt;Data wpływu faktury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name="K_42"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Nabycie towarów i usług zaliczanych u podatnika do środków trwałych&lt;/xsd:documentation&gt;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name="K_43"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naliczonego - Nabycie towarów i usług zaliczanych u podatnika do środków trwałych&lt;/xsd:documentation&gt;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&lt;xsd:sequence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name="K_44"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netto - Nabycie towarów i usług pozostałych&lt;/xsd:documentation&gt;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&lt;xsd:element name="K_45"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	&lt;xsd:documentation&gt;Kwota podatku naliczonego - Nabycie towarów i usług pozostałych&lt;/xsd:documentation&gt;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name="K_46"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&lt;xsd:documentation&gt;Korekta podatku naliczonego od nabycia środków trwałych&lt;/xsd:documentation&gt;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name="K_47"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&lt;xsd:documentation&gt;Korekta podatku naliczonego od pozostałych nabyć&lt;/xsd:documentation&gt;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name="K_48" type="tns:TKwotowy" minOccurs="0"&gt;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&lt;xsd:documentation&gt;Korekta podatku naliczonego, o której mowa w art. 89b ust. 1 ustawy&lt;/xsd:documentation&gt;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&lt;xsd:attribute name="typ" use="required" fixed="G"/&gt;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&lt;xsd:element name="ZakupCtrl"&gt;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&lt;xsd:documentation&gt;Sumy kontrolne dla ewidencji zakupu VAT&lt;/xsd:documentation&gt;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name="LiczbaWierszyZakupow" type="tns:TNaturalnyJPK"&gt;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&lt;xsd:documentation&gt;Liczba wierszy ewidencji zakupu, w okresie którego dotyczy JPK&lt;/xsd:documentation&gt;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&lt;xsd:element name="PodatekNaliczony" type="tns:TKwotowy"&gt;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	&lt;xsd:documentation&gt;Razem kwota podatku naliczonego do odliczenia&lt;/xsd:documentation&gt;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	&lt;/xsd:annotation&gt;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&lt;/xsd:sequence&gt;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&lt;/xsd:complexType&gt;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&lt;xsd:unique name="klucz_LpSprzedaz"&gt;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&lt;xsd:selector xpath=".//tns:SprzedazWiersz/tns:LpSprzedazy"/&gt;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&lt;xsd:field xpath="."/&gt;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&lt;/xsd:unique&gt;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&lt;xsd:unique name="klucz_LpZakup"&gt;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&lt;xsd:selector xpath=".//tns:ZakupWiersz/tns:LpZakupu"/&gt;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&lt;xsd:field xpath="."/&gt;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&lt;/xsd:unique&gt;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&lt;/xsd:element&gt;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&lt;/xsd:schema&gt;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/Documents/ZigZak/JPK%20(produktywne)/Wzorce/JPK_VAT%20t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-Nagłówek"/>
      <sheetName val="JPK-Sprzedaż"/>
      <sheetName val="JPK-Zakup"/>
      <sheetName val="JPK - uzgodnienie z VAT-7"/>
      <sheetName val="techniczne"/>
    </sheetNames>
    <sheetDataSet>
      <sheetData sheetId="0">
        <row r="6">
          <cell r="D6">
            <v>42552</v>
          </cell>
        </row>
        <row r="7">
          <cell r="D7">
            <v>42582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://crd.gov.pl/xml/schematy/dziedzinowe/mf/2016/01/25/eD/DefinicjeTypy/" TargetMode="External"/><Relationship Id="rId7" Type="http://schemas.openxmlformats.org/officeDocument/2006/relationships/hyperlink" Target="http://crd.gov.pl/xml/schematy/dziedzinowe/mf/2013/05/23/eD/KodyCECHKRAJOW/" TargetMode="External"/><Relationship Id="rId2" Type="http://schemas.openxmlformats.org/officeDocument/2006/relationships/hyperlink" Target="http://jpk.mf.gov.pl/wzor/2016/03/09/03094/" TargetMode="External"/><Relationship Id="rId1" Type="http://schemas.openxmlformats.org/officeDocument/2006/relationships/hyperlink" Target="http://www.mf.gov.pl/documents/764034/5134536/Schemat_JPK_VAT%281%29_v1-0.xsd" TargetMode="External"/><Relationship Id="rId6" Type="http://schemas.openxmlformats.org/officeDocument/2006/relationships/hyperlink" Target="http://crd.gov.pl/xml/schematy/dziedzinowe/mf/2016/01/25/eD/DefinicjeTypy/" TargetMode="External"/><Relationship Id="rId11" Type="http://schemas.openxmlformats.org/officeDocument/2006/relationships/comments" Target="../comments5.xml"/><Relationship Id="rId5" Type="http://schemas.openxmlformats.org/officeDocument/2006/relationships/hyperlink" Target="http://crd.gov.pl/xml/schematy/dziedzinowe/mf/2016/01/25/eD/DefinicjeTypy/" TargetMode="External"/><Relationship Id="rId10" Type="http://schemas.openxmlformats.org/officeDocument/2006/relationships/vmlDrawing" Target="../drawings/vmlDrawing5.vml"/><Relationship Id="rId4" Type="http://schemas.openxmlformats.org/officeDocument/2006/relationships/hyperlink" Target="http://crd.gov.pl/xml/schematy/dziedzinowe/mf/2016/01/25/eD/DefinicjeTypy/" TargetMode="External"/><Relationship Id="rId9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1:U31"/>
  <sheetViews>
    <sheetView showGridLines="0" tabSelected="1" zoomScaleNormal="100" workbookViewId="0">
      <selection activeCell="D4" sqref="D4"/>
    </sheetView>
  </sheetViews>
  <sheetFormatPr defaultRowHeight="15" x14ac:dyDescent="0.25"/>
  <cols>
    <col min="2" max="2" width="14.85546875" customWidth="1"/>
    <col min="3" max="3" width="4.85546875" style="19" customWidth="1"/>
    <col min="4" max="4" width="17" customWidth="1"/>
    <col min="6" max="6" width="9.140625" customWidth="1"/>
    <col min="7" max="7" width="3.7109375" customWidth="1"/>
    <col min="8" max="8" width="9.140625" style="19"/>
    <col min="9" max="9" width="16.140625" customWidth="1"/>
    <col min="10" max="10" width="11.7109375" customWidth="1"/>
    <col min="15" max="15" width="9.140625" customWidth="1"/>
    <col min="17" max="17" width="9.140625" customWidth="1"/>
    <col min="19" max="19" width="9.140625" customWidth="1"/>
  </cols>
  <sheetData>
    <row r="1" spans="3:16" ht="36.75" x14ac:dyDescent="0.7">
      <c r="F1" s="50" t="s">
        <v>83</v>
      </c>
    </row>
    <row r="2" spans="3:16" hidden="1" x14ac:dyDescent="0.25">
      <c r="D2" s="28" t="str">
        <f>DataWytworzenia()</f>
        <v>2017-03-14T11:19:49</v>
      </c>
    </row>
    <row r="4" spans="3:16" x14ac:dyDescent="0.25">
      <c r="C4" s="19" t="s">
        <v>37</v>
      </c>
      <c r="D4" s="44">
        <v>1</v>
      </c>
      <c r="H4" s="19" t="s">
        <v>42</v>
      </c>
      <c r="I4" s="96" t="s">
        <v>167</v>
      </c>
      <c r="J4" s="96"/>
      <c r="K4" s="96"/>
      <c r="L4" s="96"/>
      <c r="M4" s="96"/>
      <c r="N4" s="96"/>
      <c r="O4" s="96"/>
      <c r="P4" s="96"/>
    </row>
    <row r="5" spans="3:16" x14ac:dyDescent="0.25">
      <c r="H5" s="19" t="s">
        <v>43</v>
      </c>
      <c r="I5" s="48" t="s">
        <v>166</v>
      </c>
    </row>
    <row r="6" spans="3:16" x14ac:dyDescent="0.25">
      <c r="C6" s="19" t="s">
        <v>38</v>
      </c>
      <c r="D6" s="45">
        <v>42217</v>
      </c>
      <c r="H6" s="19" t="s">
        <v>44</v>
      </c>
      <c r="I6" s="71" t="s">
        <v>168</v>
      </c>
    </row>
    <row r="7" spans="3:16" x14ac:dyDescent="0.25">
      <c r="C7" s="19" t="s">
        <v>39</v>
      </c>
      <c r="D7" s="46">
        <v>42247</v>
      </c>
    </row>
    <row r="8" spans="3:16" x14ac:dyDescent="0.25">
      <c r="H8" s="19" t="s">
        <v>45</v>
      </c>
      <c r="I8" s="96" t="s">
        <v>171</v>
      </c>
      <c r="J8" s="96"/>
      <c r="K8" s="96"/>
      <c r="L8" s="96"/>
    </row>
    <row r="9" spans="3:16" x14ac:dyDescent="0.25">
      <c r="C9" s="19" t="s">
        <v>40</v>
      </c>
      <c r="D9" s="47" t="s">
        <v>164</v>
      </c>
      <c r="H9" s="19" t="s">
        <v>46</v>
      </c>
      <c r="I9" s="71" t="s">
        <v>172</v>
      </c>
      <c r="J9" s="19" t="s">
        <v>47</v>
      </c>
      <c r="K9" s="77" t="s">
        <v>116</v>
      </c>
    </row>
    <row r="10" spans="3:16" x14ac:dyDescent="0.25">
      <c r="H10" s="19" t="s">
        <v>48</v>
      </c>
      <c r="I10" s="49" t="s">
        <v>173</v>
      </c>
    </row>
    <row r="11" spans="3:16" x14ac:dyDescent="0.25">
      <c r="C11" s="19" t="s">
        <v>41</v>
      </c>
      <c r="D11" s="70" t="s">
        <v>165</v>
      </c>
      <c r="H11" s="19" t="s">
        <v>49</v>
      </c>
      <c r="I11" s="96" t="s">
        <v>170</v>
      </c>
      <c r="J11" s="96"/>
      <c r="K11" s="96"/>
      <c r="L11" s="96"/>
    </row>
    <row r="12" spans="3:16" x14ac:dyDescent="0.25">
      <c r="H12" s="19" t="s">
        <v>50</v>
      </c>
      <c r="I12" s="97" t="s">
        <v>170</v>
      </c>
      <c r="J12" s="97"/>
      <c r="K12" s="97"/>
      <c r="L12" s="97"/>
    </row>
    <row r="13" spans="3:16" x14ac:dyDescent="0.25">
      <c r="H13" s="19" t="s">
        <v>70</v>
      </c>
      <c r="I13" s="97" t="s">
        <v>170</v>
      </c>
      <c r="J13" s="97"/>
      <c r="K13" s="97"/>
      <c r="L13" s="97"/>
    </row>
    <row r="14" spans="3:16" x14ac:dyDescent="0.25">
      <c r="H14" s="19" t="s">
        <v>51</v>
      </c>
      <c r="I14" s="96" t="s">
        <v>170</v>
      </c>
      <c r="J14" s="96"/>
    </row>
    <row r="15" spans="3:16" x14ac:dyDescent="0.25">
      <c r="H15" s="19" t="s">
        <v>52</v>
      </c>
      <c r="I15" s="96" t="s">
        <v>169</v>
      </c>
      <c r="J15" s="96"/>
    </row>
    <row r="18" spans="2:21" x14ac:dyDescent="0.25">
      <c r="B18" s="22" t="s">
        <v>53</v>
      </c>
      <c r="C18" s="21"/>
    </row>
    <row r="19" spans="2:21" x14ac:dyDescent="0.25">
      <c r="B19" s="22" t="s">
        <v>54</v>
      </c>
      <c r="C19" s="20"/>
    </row>
    <row r="21" spans="2:21" x14ac:dyDescent="0.25">
      <c r="O21" s="19"/>
      <c r="P21" s="43"/>
      <c r="R21" s="19"/>
      <c r="U21" s="39"/>
    </row>
    <row r="28" spans="2:21" x14ac:dyDescent="0.25">
      <c r="I28" s="68"/>
    </row>
    <row r="31" spans="2:21" x14ac:dyDescent="0.25">
      <c r="N31" s="94"/>
    </row>
  </sheetData>
  <sheetProtection password="C5D2" sheet="1" objects="1" scenarios="1" selectLockedCells="1"/>
  <mergeCells count="7">
    <mergeCell ref="I4:P4"/>
    <mergeCell ref="I11:L11"/>
    <mergeCell ref="I14:J14"/>
    <mergeCell ref="I15:J15"/>
    <mergeCell ref="I8:L8"/>
    <mergeCell ref="I12:L12"/>
    <mergeCell ref="I13:L13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L26"/>
  <sheetViews>
    <sheetView showGridLines="0" zoomScaleNormal="100" workbookViewId="0">
      <pane ySplit="6" topLeftCell="A7" activePane="bottomLeft" state="frozen"/>
      <selection pane="bottomLeft" activeCell="F7" sqref="F7"/>
    </sheetView>
  </sheetViews>
  <sheetFormatPr defaultRowHeight="15" x14ac:dyDescent="0.25"/>
  <cols>
    <col min="1" max="2" width="9.28515625" customWidth="1"/>
    <col min="3" max="3" width="6.42578125" style="31" customWidth="1"/>
    <col min="4" max="4" width="5.85546875" style="42" customWidth="1"/>
    <col min="5" max="5" width="15.85546875" style="8" customWidth="1"/>
    <col min="6" max="6" width="13.5703125" style="9" customWidth="1"/>
    <col min="7" max="7" width="17" style="75" customWidth="1"/>
    <col min="8" max="8" width="39.7109375" style="3" customWidth="1"/>
    <col min="9" max="9" width="38.140625" style="3" customWidth="1"/>
    <col min="10" max="38" width="16.7109375" style="12" customWidth="1"/>
  </cols>
  <sheetData>
    <row r="1" spans="1:38" s="5" customFormat="1" ht="15" customHeight="1" x14ac:dyDescent="0.25">
      <c r="A1" s="17"/>
      <c r="B1" s="17"/>
      <c r="C1" s="29"/>
      <c r="D1" s="18" t="s">
        <v>35</v>
      </c>
      <c r="E1" s="32">
        <f>IF(DataOd = "","",DataOd)</f>
        <v>42217</v>
      </c>
      <c r="F1" s="15">
        <f>SUBTOTAL(5,F7:F1048576)</f>
        <v>42219</v>
      </c>
      <c r="G1" s="72"/>
      <c r="H1" s="13" t="s">
        <v>67</v>
      </c>
      <c r="I1" s="25">
        <f>C4</f>
        <v>10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s="5" customFormat="1" ht="15" customHeight="1" x14ac:dyDescent="0.25">
      <c r="A2" s="17"/>
      <c r="B2" s="17"/>
      <c r="C2" s="29"/>
      <c r="D2" s="18" t="s">
        <v>36</v>
      </c>
      <c r="E2" s="32">
        <f>IF(DataDo="","",DataDo)</f>
        <v>42247</v>
      </c>
      <c r="F2" s="16">
        <f>IF(F7="","",SUBTOTAL(4,F7:F1048576))</f>
        <v>42247</v>
      </c>
      <c r="G2" s="72"/>
      <c r="H2" s="13" t="s">
        <v>68</v>
      </c>
      <c r="I2" s="26">
        <f>P4+R4+T4+X4+Z4+AB4+AD4+AG4+AI4+AJ4+AL4-AK4</f>
        <v>4090.05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5" customFormat="1" ht="15" customHeight="1" x14ac:dyDescent="0.25">
      <c r="C3" s="29"/>
      <c r="D3" s="40"/>
      <c r="E3" s="6"/>
      <c r="F3" s="6"/>
      <c r="G3" s="7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5" customFormat="1" ht="15" customHeight="1" x14ac:dyDescent="0.25">
      <c r="C4" s="27">
        <f>SUBTOTAL(3,C7:C1048576)</f>
        <v>10</v>
      </c>
      <c r="D4" s="40"/>
      <c r="E4" s="6"/>
      <c r="F4" s="6"/>
      <c r="G4" s="72"/>
      <c r="J4" s="14">
        <f>SUBTOTAL(9,J7:J1048576)</f>
        <v>0</v>
      </c>
      <c r="K4" s="14">
        <f t="shared" ref="K4:AL4" si="0">SUBTOTAL(9,K7:K1048576)</f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0</v>
      </c>
      <c r="S4" s="14">
        <f t="shared" si="0"/>
        <v>18367.400000000001</v>
      </c>
      <c r="T4" s="14">
        <f t="shared" si="0"/>
        <v>4090.05</v>
      </c>
      <c r="U4" s="14">
        <f t="shared" si="0"/>
        <v>0</v>
      </c>
      <c r="V4" s="14">
        <f t="shared" si="0"/>
        <v>0</v>
      </c>
      <c r="W4" s="14">
        <f t="shared" si="0"/>
        <v>0</v>
      </c>
      <c r="X4" s="14">
        <f t="shared" si="0"/>
        <v>0</v>
      </c>
      <c r="Y4" s="14">
        <f t="shared" si="0"/>
        <v>0</v>
      </c>
      <c r="Z4" s="14">
        <f t="shared" si="0"/>
        <v>0</v>
      </c>
      <c r="AA4" s="14">
        <f t="shared" si="0"/>
        <v>0</v>
      </c>
      <c r="AB4" s="14">
        <f t="shared" si="0"/>
        <v>0</v>
      </c>
      <c r="AC4" s="14">
        <f t="shared" si="0"/>
        <v>0</v>
      </c>
      <c r="AD4" s="14">
        <f t="shared" si="0"/>
        <v>0</v>
      </c>
      <c r="AE4" s="14">
        <f t="shared" si="0"/>
        <v>0</v>
      </c>
      <c r="AF4" s="14">
        <f t="shared" si="0"/>
        <v>0</v>
      </c>
      <c r="AG4" s="14">
        <f t="shared" si="0"/>
        <v>0</v>
      </c>
      <c r="AH4" s="14">
        <f t="shared" si="0"/>
        <v>0</v>
      </c>
      <c r="AI4" s="14">
        <f t="shared" si="0"/>
        <v>0</v>
      </c>
      <c r="AJ4" s="14">
        <f t="shared" si="0"/>
        <v>0</v>
      </c>
      <c r="AK4" s="14">
        <f t="shared" si="0"/>
        <v>0</v>
      </c>
      <c r="AL4" s="14">
        <f t="shared" si="0"/>
        <v>0</v>
      </c>
    </row>
    <row r="5" spans="1:38" s="5" customFormat="1" ht="0.95" customHeight="1" x14ac:dyDescent="0.25">
      <c r="C5" s="29"/>
      <c r="D5" s="40"/>
      <c r="E5" s="6"/>
      <c r="F5" s="6"/>
      <c r="G5" s="7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1" customFormat="1" ht="30" customHeight="1" x14ac:dyDescent="0.25">
      <c r="C6" s="30" t="s">
        <v>0</v>
      </c>
      <c r="D6" s="41" t="s">
        <v>69</v>
      </c>
      <c r="E6" s="7" t="s">
        <v>1</v>
      </c>
      <c r="F6" s="7" t="s">
        <v>2</v>
      </c>
      <c r="G6" s="73" t="s">
        <v>3</v>
      </c>
      <c r="H6" s="2" t="s">
        <v>4</v>
      </c>
      <c r="I6" s="2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11" t="s">
        <v>12</v>
      </c>
      <c r="Q6" s="11" t="s">
        <v>13</v>
      </c>
      <c r="R6" s="11" t="s">
        <v>14</v>
      </c>
      <c r="S6" s="11" t="s">
        <v>15</v>
      </c>
      <c r="T6" s="11" t="s">
        <v>16</v>
      </c>
      <c r="U6" s="11" t="s">
        <v>18</v>
      </c>
      <c r="V6" s="11" t="s">
        <v>17</v>
      </c>
      <c r="W6" s="11" t="s">
        <v>19</v>
      </c>
      <c r="X6" s="11" t="s">
        <v>20</v>
      </c>
      <c r="Y6" s="11" t="s">
        <v>21</v>
      </c>
      <c r="Z6" s="11" t="s">
        <v>22</v>
      </c>
      <c r="AA6" s="11" t="s">
        <v>23</v>
      </c>
      <c r="AB6" s="11" t="s">
        <v>24</v>
      </c>
      <c r="AC6" s="11" t="s">
        <v>25</v>
      </c>
      <c r="AD6" s="11" t="s">
        <v>26</v>
      </c>
      <c r="AE6" s="11" t="s">
        <v>27</v>
      </c>
      <c r="AF6" s="11" t="s">
        <v>28</v>
      </c>
      <c r="AG6" s="11" t="s">
        <v>29</v>
      </c>
      <c r="AH6" s="11" t="s">
        <v>30</v>
      </c>
      <c r="AI6" s="11" t="s">
        <v>31</v>
      </c>
      <c r="AJ6" s="11" t="s">
        <v>32</v>
      </c>
      <c r="AK6" s="11" t="s">
        <v>33</v>
      </c>
      <c r="AL6" s="11" t="s">
        <v>34</v>
      </c>
    </row>
    <row r="7" spans="1:38" x14ac:dyDescent="0.25">
      <c r="C7" s="31">
        <v>1</v>
      </c>
      <c r="F7" s="9">
        <v>42237</v>
      </c>
      <c r="G7" s="74" t="s">
        <v>174</v>
      </c>
      <c r="H7" s="3" t="s">
        <v>175</v>
      </c>
      <c r="I7" s="3" t="s">
        <v>176</v>
      </c>
      <c r="S7" s="12">
        <v>284.42</v>
      </c>
      <c r="T7" s="12">
        <v>65.42</v>
      </c>
    </row>
    <row r="8" spans="1:38" x14ac:dyDescent="0.25">
      <c r="C8" s="31">
        <v>2</v>
      </c>
      <c r="F8" s="9">
        <v>42240</v>
      </c>
      <c r="G8" s="74" t="s">
        <v>177</v>
      </c>
      <c r="H8" s="3" t="s">
        <v>178</v>
      </c>
      <c r="I8" s="3" t="s">
        <v>179</v>
      </c>
      <c r="S8" s="12">
        <v>2020</v>
      </c>
      <c r="T8" s="12">
        <v>464.6</v>
      </c>
    </row>
    <row r="9" spans="1:38" x14ac:dyDescent="0.25">
      <c r="C9" s="31">
        <v>3</v>
      </c>
      <c r="F9" s="9">
        <v>42237</v>
      </c>
      <c r="G9" s="74" t="s">
        <v>180</v>
      </c>
      <c r="H9" s="3" t="s">
        <v>181</v>
      </c>
      <c r="I9" s="3" t="s">
        <v>182</v>
      </c>
      <c r="S9" s="12">
        <v>10901.41</v>
      </c>
      <c r="T9" s="12">
        <v>2507.3200000000002</v>
      </c>
    </row>
    <row r="10" spans="1:38" x14ac:dyDescent="0.25">
      <c r="C10" s="31">
        <v>4</v>
      </c>
      <c r="F10" s="9">
        <v>42230</v>
      </c>
      <c r="G10" s="74" t="s">
        <v>183</v>
      </c>
      <c r="H10" s="3" t="s">
        <v>184</v>
      </c>
      <c r="I10" s="3" t="s">
        <v>185</v>
      </c>
      <c r="S10" s="12">
        <v>2081.75</v>
      </c>
      <c r="T10" s="12">
        <v>478.8</v>
      </c>
    </row>
    <row r="11" spans="1:38" x14ac:dyDescent="0.25">
      <c r="C11" s="31">
        <v>5</v>
      </c>
      <c r="F11" s="9">
        <v>42243</v>
      </c>
      <c r="G11" s="74" t="s">
        <v>186</v>
      </c>
      <c r="H11" s="3" t="s">
        <v>187</v>
      </c>
      <c r="I11" s="3" t="s">
        <v>188</v>
      </c>
      <c r="S11" s="12">
        <v>109.85</v>
      </c>
      <c r="T11" s="12">
        <v>25.27</v>
      </c>
    </row>
    <row r="12" spans="1:38" x14ac:dyDescent="0.25">
      <c r="C12" s="31">
        <v>6</v>
      </c>
      <c r="F12" s="9">
        <v>42247</v>
      </c>
      <c r="G12" s="74" t="s">
        <v>189</v>
      </c>
      <c r="H12" s="3" t="s">
        <v>190</v>
      </c>
      <c r="I12" s="3" t="s">
        <v>191</v>
      </c>
      <c r="S12" s="12">
        <v>1275</v>
      </c>
      <c r="T12" s="12">
        <v>293.25</v>
      </c>
    </row>
    <row r="13" spans="1:38" x14ac:dyDescent="0.25">
      <c r="C13" s="31">
        <v>7</v>
      </c>
      <c r="F13" s="9">
        <v>42236</v>
      </c>
      <c r="G13" s="74" t="s">
        <v>192</v>
      </c>
      <c r="H13" s="3" t="s">
        <v>193</v>
      </c>
      <c r="I13" s="3" t="s">
        <v>194</v>
      </c>
      <c r="S13" s="12">
        <v>-253.5</v>
      </c>
      <c r="T13" s="12">
        <v>-58.31</v>
      </c>
    </row>
    <row r="14" spans="1:38" x14ac:dyDescent="0.25">
      <c r="C14" s="31">
        <v>8</v>
      </c>
      <c r="F14" s="9">
        <v>42219</v>
      </c>
      <c r="G14" s="74" t="s">
        <v>195</v>
      </c>
      <c r="H14" s="3" t="s">
        <v>196</v>
      </c>
      <c r="I14" s="3" t="s">
        <v>197</v>
      </c>
      <c r="S14" s="12">
        <v>584.57000000000005</v>
      </c>
      <c r="T14" s="12">
        <v>0</v>
      </c>
    </row>
    <row r="15" spans="1:38" x14ac:dyDescent="0.25">
      <c r="C15" s="31">
        <v>9</v>
      </c>
      <c r="F15" s="9">
        <v>42221</v>
      </c>
      <c r="G15" s="74" t="s">
        <v>198</v>
      </c>
      <c r="H15" s="3" t="s">
        <v>199</v>
      </c>
      <c r="I15" s="3" t="s">
        <v>200</v>
      </c>
      <c r="S15" s="12">
        <v>546</v>
      </c>
      <c r="T15" s="12">
        <v>125.58</v>
      </c>
    </row>
    <row r="16" spans="1:38" x14ac:dyDescent="0.25">
      <c r="C16" s="31">
        <v>10</v>
      </c>
      <c r="F16" s="9">
        <v>42230</v>
      </c>
      <c r="G16" s="74" t="s">
        <v>201</v>
      </c>
      <c r="H16" s="3" t="s">
        <v>202</v>
      </c>
      <c r="I16" s="3" t="s">
        <v>203</v>
      </c>
      <c r="S16" s="12">
        <v>817.9</v>
      </c>
      <c r="T16" s="12">
        <v>188.12</v>
      </c>
    </row>
    <row r="17" spans="7:7" x14ac:dyDescent="0.25">
      <c r="G17" s="74"/>
    </row>
    <row r="18" spans="7:7" x14ac:dyDescent="0.25">
      <c r="G18" s="74"/>
    </row>
    <row r="19" spans="7:7" x14ac:dyDescent="0.25">
      <c r="G19" s="74"/>
    </row>
    <row r="20" spans="7:7" x14ac:dyDescent="0.25">
      <c r="G20" s="74"/>
    </row>
    <row r="21" spans="7:7" x14ac:dyDescent="0.25">
      <c r="G21" s="74"/>
    </row>
    <row r="22" spans="7:7" x14ac:dyDescent="0.25">
      <c r="G22" s="74"/>
    </row>
    <row r="23" spans="7:7" x14ac:dyDescent="0.25">
      <c r="G23" s="74"/>
    </row>
    <row r="24" spans="7:7" x14ac:dyDescent="0.25">
      <c r="G24" s="74"/>
    </row>
    <row r="25" spans="7:7" x14ac:dyDescent="0.25">
      <c r="G25" s="74"/>
    </row>
    <row r="26" spans="7:7" x14ac:dyDescent="0.25">
      <c r="G26" s="74"/>
    </row>
  </sheetData>
  <sheetProtection password="DC69" sheet="1" objects="1" scenarios="1" selectLockedCells="1" autoFilter="0"/>
  <autoFilter ref="C6:AL6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C1:P26"/>
  <sheetViews>
    <sheetView showGridLines="0" workbookViewId="0">
      <pane ySplit="6" topLeftCell="A7" activePane="bottomLeft" state="frozen"/>
      <selection pane="bottomLeft" activeCell="E7" sqref="E7"/>
    </sheetView>
  </sheetViews>
  <sheetFormatPr defaultRowHeight="15" x14ac:dyDescent="0.25"/>
  <cols>
    <col min="1" max="2" width="9.28515625" customWidth="1"/>
    <col min="3" max="3" width="6.42578125" style="31" customWidth="1"/>
    <col min="4" max="4" width="5.85546875" style="42" customWidth="1"/>
    <col min="5" max="5" width="30.85546875" style="4" customWidth="1"/>
    <col min="6" max="6" width="46.7109375" style="4" customWidth="1"/>
    <col min="7" max="7" width="20.28515625" style="75" customWidth="1"/>
    <col min="8" max="8" width="21.85546875" style="75" customWidth="1"/>
    <col min="9" max="9" width="13.5703125" style="8" customWidth="1"/>
    <col min="10" max="16" width="16.7109375" style="12" customWidth="1"/>
  </cols>
  <sheetData>
    <row r="1" spans="3:16" s="5" customFormat="1" x14ac:dyDescent="0.25">
      <c r="C1" s="29"/>
      <c r="D1" s="18" t="s">
        <v>35</v>
      </c>
      <c r="E1" s="32">
        <f>IF(DataOd = "","",DataOd)</f>
        <v>42217</v>
      </c>
      <c r="G1" s="76" t="s">
        <v>67</v>
      </c>
      <c r="H1" s="25">
        <f>C4</f>
        <v>10</v>
      </c>
      <c r="I1" s="23">
        <f>SUBTOTAL(5,I7:I1048576)</f>
        <v>42192</v>
      </c>
      <c r="J1" s="10"/>
      <c r="K1" s="10"/>
      <c r="L1" s="10"/>
      <c r="M1" s="10"/>
      <c r="N1" s="10"/>
      <c r="O1" s="10"/>
      <c r="P1" s="10"/>
    </row>
    <row r="2" spans="3:16" s="5" customFormat="1" x14ac:dyDescent="0.25">
      <c r="C2" s="29"/>
      <c r="D2" s="18" t="s">
        <v>36</v>
      </c>
      <c r="E2" s="32">
        <f>IF(DataDo="","",DataDo)</f>
        <v>42247</v>
      </c>
      <c r="G2" s="76" t="s">
        <v>97</v>
      </c>
      <c r="H2" s="26">
        <f>K4+M4+N4+O4+P4</f>
        <v>5877</v>
      </c>
      <c r="I2" s="24">
        <f>IF(I7="","",SUBTOTAL(4,I7:I1048576))</f>
        <v>42227</v>
      </c>
      <c r="J2" s="10"/>
      <c r="K2" s="10"/>
      <c r="L2" s="10"/>
      <c r="M2" s="10"/>
      <c r="N2" s="10"/>
      <c r="O2" s="10"/>
      <c r="P2" s="10"/>
    </row>
    <row r="3" spans="3:16" s="5" customFormat="1" x14ac:dyDescent="0.25">
      <c r="C3" s="29"/>
      <c r="D3" s="40"/>
      <c r="G3" s="72"/>
      <c r="H3" s="72"/>
      <c r="K3" s="10"/>
      <c r="L3" s="10"/>
      <c r="M3" s="10"/>
      <c r="N3" s="10"/>
      <c r="O3" s="10"/>
      <c r="P3" s="10"/>
    </row>
    <row r="4" spans="3:16" s="5" customFormat="1" x14ac:dyDescent="0.25">
      <c r="C4" s="27">
        <f>SUBTOTAL(3,C7:C1048576)</f>
        <v>10</v>
      </c>
      <c r="D4" s="40"/>
      <c r="G4" s="72"/>
      <c r="H4" s="72"/>
      <c r="J4" s="14">
        <f>SUBTOTAL(9,J7:J1048576)</f>
        <v>0</v>
      </c>
      <c r="K4" s="14">
        <f t="shared" ref="K4:P4" si="0">SUBTOTAL(9,K7:K1048576)</f>
        <v>0</v>
      </c>
      <c r="L4" s="14">
        <f t="shared" si="0"/>
        <v>25551.47</v>
      </c>
      <c r="M4" s="14">
        <f t="shared" si="0"/>
        <v>5877</v>
      </c>
      <c r="N4" s="14">
        <f t="shared" si="0"/>
        <v>0</v>
      </c>
      <c r="O4" s="14">
        <f t="shared" si="0"/>
        <v>0</v>
      </c>
      <c r="P4" s="14">
        <f t="shared" si="0"/>
        <v>0</v>
      </c>
    </row>
    <row r="5" spans="3:16" s="5" customFormat="1" ht="0.95" customHeight="1" x14ac:dyDescent="0.25">
      <c r="C5" s="29"/>
      <c r="D5" s="40"/>
      <c r="G5" s="72"/>
      <c r="H5" s="72"/>
      <c r="J5" s="10"/>
      <c r="K5" s="10"/>
      <c r="L5" s="10"/>
      <c r="M5" s="10"/>
      <c r="N5" s="10"/>
      <c r="O5" s="10"/>
      <c r="P5" s="10"/>
    </row>
    <row r="6" spans="3:16" s="1" customFormat="1" ht="30" customHeight="1" x14ac:dyDescent="0.25">
      <c r="C6" s="30" t="s">
        <v>0</v>
      </c>
      <c r="D6" s="41" t="s">
        <v>69</v>
      </c>
      <c r="E6" s="2" t="s">
        <v>55</v>
      </c>
      <c r="F6" s="2" t="s">
        <v>56</v>
      </c>
      <c r="G6" s="73" t="s">
        <v>57</v>
      </c>
      <c r="H6" s="73" t="s">
        <v>58</v>
      </c>
      <c r="I6" s="2" t="s">
        <v>59</v>
      </c>
      <c r="J6" s="11" t="s">
        <v>60</v>
      </c>
      <c r="K6" s="11" t="s">
        <v>61</v>
      </c>
      <c r="L6" s="11" t="s">
        <v>62</v>
      </c>
      <c r="M6" s="11" t="s">
        <v>63</v>
      </c>
      <c r="N6" s="11" t="s">
        <v>64</v>
      </c>
      <c r="O6" s="11" t="s">
        <v>65</v>
      </c>
      <c r="P6" s="11" t="s">
        <v>66</v>
      </c>
    </row>
    <row r="7" spans="3:16" x14ac:dyDescent="0.25">
      <c r="C7" s="67">
        <v>1</v>
      </c>
      <c r="E7" s="4" t="s">
        <v>204</v>
      </c>
      <c r="F7" s="4" t="s">
        <v>205</v>
      </c>
      <c r="G7" s="74" t="s">
        <v>206</v>
      </c>
      <c r="H7" s="75" t="s">
        <v>207</v>
      </c>
      <c r="I7" s="8">
        <v>42216</v>
      </c>
      <c r="L7" s="12">
        <v>3272.1</v>
      </c>
      <c r="M7" s="12">
        <v>752.58</v>
      </c>
    </row>
    <row r="8" spans="3:16" x14ac:dyDescent="0.25">
      <c r="C8" s="67">
        <v>2</v>
      </c>
      <c r="E8" s="4" t="s">
        <v>208</v>
      </c>
      <c r="F8" s="4" t="s">
        <v>209</v>
      </c>
      <c r="G8" s="74" t="s">
        <v>210</v>
      </c>
      <c r="H8" s="74" t="s">
        <v>211</v>
      </c>
      <c r="I8" s="8">
        <v>42227</v>
      </c>
      <c r="L8" s="12">
        <v>288.95999999999998</v>
      </c>
      <c r="M8" s="12">
        <v>66.459999999999994</v>
      </c>
    </row>
    <row r="9" spans="3:16" x14ac:dyDescent="0.25">
      <c r="C9" s="67">
        <v>3</v>
      </c>
      <c r="E9" s="4" t="s">
        <v>212</v>
      </c>
      <c r="F9" s="4" t="s">
        <v>213</v>
      </c>
      <c r="G9" s="74" t="s">
        <v>214</v>
      </c>
      <c r="H9" s="74" t="s">
        <v>215</v>
      </c>
      <c r="I9" s="8">
        <v>42216</v>
      </c>
      <c r="L9" s="12">
        <v>1739.11</v>
      </c>
      <c r="M9" s="12">
        <v>400</v>
      </c>
    </row>
    <row r="10" spans="3:16" x14ac:dyDescent="0.25">
      <c r="C10" s="67">
        <v>4</v>
      </c>
      <c r="E10" s="4" t="s">
        <v>216</v>
      </c>
      <c r="F10" s="4" t="s">
        <v>217</v>
      </c>
      <c r="G10" s="74" t="s">
        <v>218</v>
      </c>
      <c r="H10" s="75" t="s">
        <v>219</v>
      </c>
      <c r="I10" s="8">
        <v>42219</v>
      </c>
      <c r="L10" s="12">
        <v>288.91000000000003</v>
      </c>
      <c r="M10" s="12">
        <v>66.45</v>
      </c>
    </row>
    <row r="11" spans="3:16" x14ac:dyDescent="0.25">
      <c r="C11" s="67">
        <v>5</v>
      </c>
      <c r="E11" s="4" t="s">
        <v>220</v>
      </c>
      <c r="F11" s="4" t="s">
        <v>221</v>
      </c>
      <c r="G11" s="74" t="s">
        <v>222</v>
      </c>
      <c r="H11" s="74" t="s">
        <v>223</v>
      </c>
      <c r="I11" s="8">
        <v>42223</v>
      </c>
      <c r="L11" s="12">
        <v>19</v>
      </c>
      <c r="M11" s="12">
        <v>4.37</v>
      </c>
    </row>
    <row r="12" spans="3:16" x14ac:dyDescent="0.25">
      <c r="C12" s="67">
        <v>6</v>
      </c>
      <c r="E12" s="4" t="s">
        <v>224</v>
      </c>
      <c r="F12" s="4" t="s">
        <v>225</v>
      </c>
      <c r="G12" s="74" t="s">
        <v>226</v>
      </c>
      <c r="H12" s="75" t="s">
        <v>227</v>
      </c>
      <c r="I12" s="8">
        <v>42209</v>
      </c>
      <c r="L12" s="12">
        <v>888.92</v>
      </c>
      <c r="M12" s="12">
        <v>204.45</v>
      </c>
    </row>
    <row r="13" spans="3:16" x14ac:dyDescent="0.25">
      <c r="C13" s="67">
        <v>7</v>
      </c>
      <c r="E13" s="4" t="s">
        <v>228</v>
      </c>
      <c r="F13" s="4" t="s">
        <v>229</v>
      </c>
      <c r="G13" s="74" t="s">
        <v>230</v>
      </c>
      <c r="H13" s="75" t="s">
        <v>231</v>
      </c>
      <c r="I13" s="8">
        <v>42192</v>
      </c>
      <c r="L13" s="12">
        <v>1080</v>
      </c>
      <c r="M13" s="12">
        <v>248.4</v>
      </c>
    </row>
    <row r="14" spans="3:16" x14ac:dyDescent="0.25">
      <c r="C14" s="67">
        <v>8</v>
      </c>
      <c r="E14" s="4" t="s">
        <v>232</v>
      </c>
      <c r="F14" s="4" t="s">
        <v>233</v>
      </c>
      <c r="G14" s="74" t="s">
        <v>234</v>
      </c>
      <c r="H14" s="75" t="s">
        <v>235</v>
      </c>
      <c r="I14" s="8">
        <v>42216</v>
      </c>
      <c r="L14" s="12">
        <v>-13377.55</v>
      </c>
      <c r="M14" s="12">
        <v>-3076.67</v>
      </c>
    </row>
    <row r="15" spans="3:16" x14ac:dyDescent="0.25">
      <c r="C15" s="67">
        <v>9</v>
      </c>
      <c r="E15" s="4" t="s">
        <v>236</v>
      </c>
      <c r="F15" s="4" t="s">
        <v>237</v>
      </c>
      <c r="G15" s="74" t="s">
        <v>238</v>
      </c>
      <c r="H15" s="74" t="s">
        <v>239</v>
      </c>
      <c r="I15" s="8">
        <v>42220</v>
      </c>
      <c r="L15" s="12">
        <v>8449</v>
      </c>
      <c r="M15" s="12">
        <v>1943.27</v>
      </c>
    </row>
    <row r="16" spans="3:16" x14ac:dyDescent="0.25">
      <c r="C16" s="67">
        <v>10</v>
      </c>
      <c r="E16" s="4" t="s">
        <v>240</v>
      </c>
      <c r="F16" s="4" t="s">
        <v>241</v>
      </c>
      <c r="G16" s="74" t="s">
        <v>242</v>
      </c>
      <c r="H16" s="74" t="s">
        <v>243</v>
      </c>
      <c r="I16" s="8">
        <v>42205</v>
      </c>
      <c r="L16" s="12">
        <v>22903.02</v>
      </c>
      <c r="M16" s="12">
        <v>5267.69</v>
      </c>
    </row>
    <row r="17" spans="3:8" x14ac:dyDescent="0.25">
      <c r="C17" s="67"/>
      <c r="G17" s="74"/>
    </row>
    <row r="18" spans="3:8" x14ac:dyDescent="0.25">
      <c r="C18" s="67"/>
      <c r="G18" s="74"/>
      <c r="H18" s="74"/>
    </row>
    <row r="19" spans="3:8" x14ac:dyDescent="0.25">
      <c r="C19" s="67"/>
      <c r="G19" s="74"/>
      <c r="H19" s="74"/>
    </row>
    <row r="20" spans="3:8" x14ac:dyDescent="0.25">
      <c r="C20" s="67"/>
      <c r="G20" s="74"/>
    </row>
    <row r="21" spans="3:8" x14ac:dyDescent="0.25">
      <c r="C21" s="67"/>
      <c r="G21" s="74"/>
      <c r="H21" s="74"/>
    </row>
    <row r="22" spans="3:8" x14ac:dyDescent="0.25">
      <c r="C22" s="67"/>
      <c r="G22" s="74"/>
    </row>
    <row r="23" spans="3:8" x14ac:dyDescent="0.25">
      <c r="C23" s="67"/>
      <c r="G23" s="74"/>
    </row>
    <row r="24" spans="3:8" x14ac:dyDescent="0.25">
      <c r="C24" s="67"/>
      <c r="G24" s="74"/>
    </row>
    <row r="25" spans="3:8" x14ac:dyDescent="0.25">
      <c r="C25" s="67"/>
      <c r="G25" s="74"/>
      <c r="H25" s="74"/>
    </row>
    <row r="26" spans="3:8" x14ac:dyDescent="0.25">
      <c r="C26" s="67"/>
      <c r="G26" s="74"/>
      <c r="H26" s="74"/>
    </row>
  </sheetData>
  <sheetProtection password="DC69" sheet="1" objects="1" scenarios="1" selectLockedCells="1" autoFilter="0"/>
  <autoFilter ref="C6:P6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D53"/>
  <sheetViews>
    <sheetView view="pageLayout" zoomScaleNormal="85" workbookViewId="0">
      <selection activeCell="C32" sqref="C32"/>
    </sheetView>
  </sheetViews>
  <sheetFormatPr defaultRowHeight="15" x14ac:dyDescent="0.25"/>
  <cols>
    <col min="1" max="1" width="98.42578125" style="88" bestFit="1" customWidth="1"/>
    <col min="2" max="3" width="38.7109375" style="91" customWidth="1"/>
    <col min="4" max="16384" width="9.140625" style="88"/>
  </cols>
  <sheetData>
    <row r="1" spans="1:3" s="80" customFormat="1" x14ac:dyDescent="0.25">
      <c r="A1" s="78" t="s">
        <v>117</v>
      </c>
      <c r="B1" s="79"/>
      <c r="C1" s="79"/>
    </row>
    <row r="2" spans="1:3" s="81" customFormat="1" x14ac:dyDescent="0.25">
      <c r="B2" s="82" t="s">
        <v>118</v>
      </c>
      <c r="C2" s="82" t="s">
        <v>119</v>
      </c>
    </row>
    <row r="3" spans="1:3" s="81" customFormat="1" ht="30" customHeight="1" x14ac:dyDescent="0.25">
      <c r="A3" s="83" t="s">
        <v>120</v>
      </c>
      <c r="B3" s="84">
        <f>+ROUND('JPK-Sprzedaż'!J4,)</f>
        <v>0</v>
      </c>
      <c r="C3" s="85"/>
    </row>
    <row r="4" spans="1:3" s="81" customFormat="1" ht="30" customHeight="1" x14ac:dyDescent="0.25">
      <c r="A4" s="83" t="s">
        <v>121</v>
      </c>
      <c r="B4" s="84">
        <f>+ROUND('JPK-Sprzedaż'!K4,)</f>
        <v>0</v>
      </c>
      <c r="C4" s="85"/>
    </row>
    <row r="5" spans="1:3" s="81" customFormat="1" ht="30" customHeight="1" x14ac:dyDescent="0.25">
      <c r="A5" s="83" t="s">
        <v>122</v>
      </c>
      <c r="B5" s="84">
        <f>+ROUND('JPK-Sprzedaż'!L4,)</f>
        <v>0</v>
      </c>
      <c r="C5" s="85"/>
    </row>
    <row r="6" spans="1:3" s="81" customFormat="1" ht="30" customHeight="1" x14ac:dyDescent="0.25">
      <c r="A6" s="83" t="s">
        <v>123</v>
      </c>
      <c r="B6" s="84">
        <f>+ROUND('JPK-Sprzedaż'!M4,)</f>
        <v>0</v>
      </c>
      <c r="C6" s="85"/>
    </row>
    <row r="7" spans="1:3" s="81" customFormat="1" ht="30" customHeight="1" x14ac:dyDescent="0.25">
      <c r="A7" s="83" t="s">
        <v>124</v>
      </c>
      <c r="B7" s="86">
        <f>+ROUND('JPK-Sprzedaż'!N4,)</f>
        <v>0</v>
      </c>
      <c r="C7" s="85"/>
    </row>
    <row r="8" spans="1:3" s="81" customFormat="1" ht="30" customHeight="1" x14ac:dyDescent="0.25">
      <c r="A8" s="83" t="s">
        <v>125</v>
      </c>
      <c r="B8" s="84">
        <f>+ROUND('JPK-Sprzedaż'!O4,)</f>
        <v>0</v>
      </c>
      <c r="C8" s="84">
        <f>+ROUND('JPK-Sprzedaż'!P4,)</f>
        <v>0</v>
      </c>
    </row>
    <row r="9" spans="1:3" s="81" customFormat="1" ht="30" customHeight="1" x14ac:dyDescent="0.25">
      <c r="A9" s="83" t="s">
        <v>126</v>
      </c>
      <c r="B9" s="84">
        <f>+ROUND('JPK-Sprzedaż'!Q4,)</f>
        <v>0</v>
      </c>
      <c r="C9" s="84">
        <f>+ROUND('JPK-Sprzedaż'!R4,)</f>
        <v>0</v>
      </c>
    </row>
    <row r="10" spans="1:3" s="81" customFormat="1" ht="30" customHeight="1" x14ac:dyDescent="0.25">
      <c r="A10" s="83" t="s">
        <v>127</v>
      </c>
      <c r="B10" s="84">
        <f>+ROUND('JPK-Sprzedaż'!S4,)</f>
        <v>18367</v>
      </c>
      <c r="C10" s="84">
        <f>+ROUND('JPK-Sprzedaż'!T4,0)</f>
        <v>4090</v>
      </c>
    </row>
    <row r="11" spans="1:3" s="81" customFormat="1" ht="30" customHeight="1" x14ac:dyDescent="0.25">
      <c r="A11" s="83" t="s">
        <v>128</v>
      </c>
      <c r="B11" s="84">
        <f>+ROUND('JPK-Sprzedaż'!U4,)</f>
        <v>0</v>
      </c>
      <c r="C11" s="85"/>
    </row>
    <row r="12" spans="1:3" s="81" customFormat="1" ht="30" customHeight="1" x14ac:dyDescent="0.25">
      <c r="A12" s="83" t="s">
        <v>129</v>
      </c>
      <c r="B12" s="84">
        <f>+ROUND('JPK-Sprzedaż'!V4,)</f>
        <v>0</v>
      </c>
      <c r="C12" s="85"/>
    </row>
    <row r="13" spans="1:3" s="81" customFormat="1" ht="30" customHeight="1" x14ac:dyDescent="0.25">
      <c r="A13" s="83" t="s">
        <v>130</v>
      </c>
      <c r="B13" s="84">
        <f>+ROUND('JPK-Sprzedaż'!W4,)</f>
        <v>0</v>
      </c>
      <c r="C13" s="84">
        <f>+ROUND('JPK-Sprzedaż'!X4,)</f>
        <v>0</v>
      </c>
    </row>
    <row r="14" spans="1:3" s="81" customFormat="1" ht="30" customHeight="1" x14ac:dyDescent="0.25">
      <c r="A14" s="83" t="s">
        <v>131</v>
      </c>
      <c r="B14" s="84">
        <f>+ROUND('JPK-Sprzedaż'!Y4,)</f>
        <v>0</v>
      </c>
      <c r="C14" s="84">
        <f>+ROUND('JPK-Sprzedaż'!Z4,)</f>
        <v>0</v>
      </c>
    </row>
    <row r="15" spans="1:3" s="81" customFormat="1" ht="30" customHeight="1" x14ac:dyDescent="0.25">
      <c r="A15" s="83" t="s">
        <v>132</v>
      </c>
      <c r="B15" s="84">
        <f>+ROUND('JPK-Sprzedaż'!AA4,)</f>
        <v>0</v>
      </c>
      <c r="C15" s="84">
        <f>+ROUND('JPK-Sprzedaż'!AB4,)</f>
        <v>0</v>
      </c>
    </row>
    <row r="16" spans="1:3" s="81" customFormat="1" ht="30" customHeight="1" x14ac:dyDescent="0.25">
      <c r="A16" s="83" t="s">
        <v>133</v>
      </c>
      <c r="B16" s="84">
        <f>+ROUND('JPK-Sprzedaż'!AC4,)</f>
        <v>0</v>
      </c>
      <c r="C16" s="84">
        <f>+ROUND('JPK-Sprzedaż'!AD4,)</f>
        <v>0</v>
      </c>
    </row>
    <row r="17" spans="1:4" s="81" customFormat="1" ht="30" customHeight="1" x14ac:dyDescent="0.25">
      <c r="A17" s="83" t="s">
        <v>134</v>
      </c>
      <c r="B17" s="84">
        <f>+ROUND('JPK-Sprzedaż'!AE4,)</f>
        <v>0</v>
      </c>
      <c r="C17" s="85"/>
    </row>
    <row r="18" spans="1:4" s="81" customFormat="1" ht="30" customHeight="1" x14ac:dyDescent="0.25">
      <c r="A18" s="83" t="s">
        <v>135</v>
      </c>
      <c r="B18" s="87">
        <f>+ROUND('JPK-Sprzedaż'!AF4,)</f>
        <v>0</v>
      </c>
      <c r="C18" s="84">
        <f>+ROUND('JPK-Sprzedaż'!AG4,)</f>
        <v>0</v>
      </c>
    </row>
    <row r="19" spans="1:4" s="81" customFormat="1" ht="30" customHeight="1" x14ac:dyDescent="0.25">
      <c r="A19" s="83" t="s">
        <v>136</v>
      </c>
      <c r="B19" s="87">
        <f>+ROUND('JPK-Sprzedaż'!AH4,)</f>
        <v>0</v>
      </c>
      <c r="C19" s="84">
        <f>+ROUND('JPK-Sprzedaż'!AI4,)</f>
        <v>0</v>
      </c>
    </row>
    <row r="20" spans="1:4" s="81" customFormat="1" ht="30" customHeight="1" x14ac:dyDescent="0.25">
      <c r="A20" s="83" t="s">
        <v>137</v>
      </c>
      <c r="B20" s="85"/>
      <c r="C20" s="84">
        <f>+ROUND('JPK-Sprzedaż'!AJ4,)</f>
        <v>0</v>
      </c>
    </row>
    <row r="21" spans="1:4" s="81" customFormat="1" ht="30" customHeight="1" x14ac:dyDescent="0.25">
      <c r="A21" s="83" t="s">
        <v>138</v>
      </c>
      <c r="B21" s="85"/>
      <c r="C21" s="84">
        <f>+ROUND('JPK-Sprzedaż'!AK4,)</f>
        <v>0</v>
      </c>
    </row>
    <row r="22" spans="1:4" s="81" customFormat="1" ht="30" customHeight="1" x14ac:dyDescent="0.25">
      <c r="A22" s="83" t="s">
        <v>139</v>
      </c>
      <c r="B22" s="85"/>
      <c r="C22" s="84">
        <f>+ROUND('JPK-Sprzedaż'!AL4,)</f>
        <v>0</v>
      </c>
    </row>
    <row r="23" spans="1:4" s="81" customFormat="1" ht="30" customHeight="1" x14ac:dyDescent="0.25">
      <c r="A23" s="83" t="s">
        <v>140</v>
      </c>
      <c r="B23" s="85"/>
      <c r="C23" s="84">
        <f>+ROUND('JPK-Sprzedaż'!AM4,)</f>
        <v>0</v>
      </c>
    </row>
    <row r="24" spans="1:4" s="81" customFormat="1" x14ac:dyDescent="0.25">
      <c r="B24" s="85"/>
      <c r="C24" s="85"/>
    </row>
    <row r="26" spans="1:4" ht="30" customHeight="1" x14ac:dyDescent="0.25">
      <c r="B26" s="89">
        <f>+B3+B4+B6+B8+B9+B10+B11+B12+B13+B14+B15+B16+B17+B18+B19</f>
        <v>18367</v>
      </c>
      <c r="C26" s="89">
        <f>+C8+C9+C10+C13+C14+C15+C16+C18+C19+C20-C21-C22-C23</f>
        <v>4090</v>
      </c>
    </row>
    <row r="29" spans="1:4" s="80" customFormat="1" x14ac:dyDescent="0.25">
      <c r="A29" s="78" t="s">
        <v>141</v>
      </c>
      <c r="B29" s="79"/>
      <c r="C29" s="79"/>
      <c r="D29" s="88"/>
    </row>
    <row r="31" spans="1:4" x14ac:dyDescent="0.25">
      <c r="A31" s="90" t="s">
        <v>142</v>
      </c>
      <c r="C31" s="91" t="s">
        <v>143</v>
      </c>
    </row>
    <row r="32" spans="1:4" ht="24" customHeight="1" x14ac:dyDescent="0.25">
      <c r="A32" s="88" t="s">
        <v>144</v>
      </c>
      <c r="C32" s="12"/>
    </row>
    <row r="35" spans="1:4" x14ac:dyDescent="0.25">
      <c r="A35" s="90" t="s">
        <v>145</v>
      </c>
    </row>
    <row r="37" spans="1:4" x14ac:dyDescent="0.25">
      <c r="B37" s="91" t="s">
        <v>146</v>
      </c>
      <c r="C37" s="91" t="s">
        <v>147</v>
      </c>
    </row>
    <row r="38" spans="1:4" ht="24" customHeight="1" x14ac:dyDescent="0.25">
      <c r="A38" s="88" t="s">
        <v>148</v>
      </c>
      <c r="B38" s="89">
        <f>+ROUND('JPK-Zakup'!J4,)</f>
        <v>0</v>
      </c>
      <c r="C38" s="89">
        <f>+ROUND('JPK-Zakup'!K4,)</f>
        <v>0</v>
      </c>
    </row>
    <row r="39" spans="1:4" ht="24" customHeight="1" x14ac:dyDescent="0.25">
      <c r="A39" s="88" t="s">
        <v>149</v>
      </c>
      <c r="B39" s="89">
        <f>+ROUND('JPK-Zakup'!L4,)</f>
        <v>25551</v>
      </c>
      <c r="C39" s="89">
        <f>+ROUND('JPK-Zakup'!M4,)</f>
        <v>5877</v>
      </c>
    </row>
    <row r="40" spans="1:4" ht="24" customHeight="1" x14ac:dyDescent="0.25"/>
    <row r="41" spans="1:4" ht="24" customHeight="1" x14ac:dyDescent="0.25">
      <c r="A41" s="90" t="s">
        <v>150</v>
      </c>
    </row>
    <row r="42" spans="1:4" ht="24" customHeight="1" x14ac:dyDescent="0.25">
      <c r="A42" s="88" t="s">
        <v>151</v>
      </c>
      <c r="C42" s="89">
        <f>+ROUND('JPK-Zakup'!N4,)</f>
        <v>0</v>
      </c>
    </row>
    <row r="43" spans="1:4" ht="24" customHeight="1" x14ac:dyDescent="0.25">
      <c r="A43" s="88" t="s">
        <v>152</v>
      </c>
      <c r="C43" s="89">
        <f>+ROUND('JPK-Zakup'!O4,)</f>
        <v>0</v>
      </c>
    </row>
    <row r="44" spans="1:4" ht="24" customHeight="1" x14ac:dyDescent="0.25">
      <c r="A44" s="88" t="s">
        <v>153</v>
      </c>
      <c r="C44" s="89">
        <f>+ROUND('JPK-Zakup'!P4,)</f>
        <v>0</v>
      </c>
    </row>
    <row r="45" spans="1:4" s="90" customFormat="1" ht="24" customHeight="1" x14ac:dyDescent="0.25">
      <c r="A45" s="90" t="s">
        <v>154</v>
      </c>
      <c r="B45" s="92"/>
      <c r="C45" s="93">
        <f>+C32+C38+C39+C42+C43+C44</f>
        <v>5877</v>
      </c>
      <c r="D45" s="92"/>
    </row>
    <row r="46" spans="1:4" ht="24" customHeight="1" x14ac:dyDescent="0.25"/>
    <row r="47" spans="1:4" ht="24" customHeight="1" x14ac:dyDescent="0.25"/>
    <row r="48" spans="1:4" s="80" customFormat="1" ht="24" customHeight="1" x14ac:dyDescent="0.25">
      <c r="A48" s="78" t="s">
        <v>155</v>
      </c>
      <c r="B48" s="79"/>
      <c r="C48" s="79"/>
    </row>
    <row r="49" spans="1:3" ht="24" customHeight="1" x14ac:dyDescent="0.25">
      <c r="A49" s="88" t="s">
        <v>156</v>
      </c>
      <c r="C49" s="89"/>
    </row>
    <row r="50" spans="1:3" ht="24" customHeight="1" x14ac:dyDescent="0.25">
      <c r="A50" s="88" t="s">
        <v>157</v>
      </c>
      <c r="C50" s="89"/>
    </row>
    <row r="51" spans="1:3" s="90" customFormat="1" ht="24" customHeight="1" x14ac:dyDescent="0.25">
      <c r="A51" s="90" t="s">
        <v>158</v>
      </c>
      <c r="B51" s="92"/>
      <c r="C51" s="93">
        <f>IF(C26&gt;C45,C26-C45-C49-C50,0)</f>
        <v>0</v>
      </c>
    </row>
    <row r="52" spans="1:3" ht="24" customHeight="1" x14ac:dyDescent="0.25">
      <c r="A52" s="88" t="s">
        <v>159</v>
      </c>
      <c r="C52" s="89"/>
    </row>
    <row r="53" spans="1:3" s="90" customFormat="1" ht="24" customHeight="1" x14ac:dyDescent="0.25">
      <c r="A53" s="90" t="s">
        <v>160</v>
      </c>
      <c r="B53" s="92"/>
      <c r="C53" s="93">
        <f>IF(C45-C26&gt;=0,C45-C26+C52,0)</f>
        <v>1787</v>
      </c>
    </row>
  </sheetData>
  <sheetProtection password="DC69" sheet="1" objects="1" scenarios="1" autoFilter="0"/>
  <protectedRanges>
    <protectedRange sqref="C32" name="przeniesienie"/>
  </protectedRanges>
  <pageMargins left="0.25" right="0.25" top="0.75" bottom="0.75" header="0.3" footer="0.3"/>
  <pageSetup paperSize="9" scale="53" fitToHeight="0" orientation="portrait" r:id="rId1"/>
  <headerFooter>
    <oddHeader>&amp;C&amp;F / 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O1:V93"/>
  <sheetViews>
    <sheetView zoomScaleNormal="100" workbookViewId="0">
      <selection activeCell="A9" sqref="A9"/>
    </sheetView>
  </sheetViews>
  <sheetFormatPr defaultRowHeight="15" x14ac:dyDescent="0.25"/>
  <cols>
    <col min="15" max="15" width="18.42578125" customWidth="1"/>
    <col min="16" max="16" width="16.5703125" customWidth="1"/>
    <col min="17" max="17" width="15.7109375" customWidth="1"/>
    <col min="18" max="18" width="63" customWidth="1"/>
    <col min="19" max="19" width="16" customWidth="1"/>
    <col min="20" max="20" width="109.5703125" customWidth="1"/>
  </cols>
  <sheetData>
    <row r="1" spans="15:20" ht="15.75" thickBot="1" x14ac:dyDescent="0.3"/>
    <row r="2" spans="15:20" ht="35.25" customHeight="1" thickBot="1" x14ac:dyDescent="0.3">
      <c r="O2" s="51" t="s">
        <v>71</v>
      </c>
      <c r="P2" s="52" t="s">
        <v>76</v>
      </c>
      <c r="Q2" s="53" t="s">
        <v>77</v>
      </c>
    </row>
    <row r="3" spans="15:20" x14ac:dyDescent="0.25">
      <c r="O3" s="33" t="s">
        <v>72</v>
      </c>
      <c r="P3" s="35" t="s">
        <v>74</v>
      </c>
      <c r="Q3" s="37">
        <v>4</v>
      </c>
    </row>
    <row r="4" spans="15:20" ht="15.75" thickBot="1" x14ac:dyDescent="0.3">
      <c r="O4" s="34" t="s">
        <v>73</v>
      </c>
      <c r="P4" s="36" t="s">
        <v>75</v>
      </c>
      <c r="Q4" s="38">
        <v>3</v>
      </c>
    </row>
    <row r="6" spans="15:20" x14ac:dyDescent="0.25">
      <c r="O6" t="s">
        <v>95</v>
      </c>
      <c r="P6" t="s">
        <v>161</v>
      </c>
    </row>
    <row r="7" spans="15:20" x14ac:dyDescent="0.25">
      <c r="O7" t="s">
        <v>78</v>
      </c>
      <c r="P7" s="39" t="s">
        <v>79</v>
      </c>
    </row>
    <row r="8" spans="15:20" x14ac:dyDescent="0.25">
      <c r="O8" t="s">
        <v>80</v>
      </c>
      <c r="P8" s="39" t="s">
        <v>81</v>
      </c>
    </row>
    <row r="9" spans="15:20" x14ac:dyDescent="0.25">
      <c r="P9" s="39"/>
    </row>
    <row r="10" spans="15:20" x14ac:dyDescent="0.25">
      <c r="O10" t="s">
        <v>96</v>
      </c>
      <c r="P10" t="b">
        <v>1</v>
      </c>
    </row>
    <row r="11" spans="15:20" x14ac:dyDescent="0.25">
      <c r="O11" t="s">
        <v>82</v>
      </c>
      <c r="P11" t="s">
        <v>98</v>
      </c>
    </row>
    <row r="13" spans="15:20" x14ac:dyDescent="0.25">
      <c r="O13" t="s">
        <v>84</v>
      </c>
    </row>
    <row r="14" spans="15:20" ht="33.75" customHeight="1" thickBot="1" x14ac:dyDescent="0.3"/>
    <row r="15" spans="15:20" ht="30.75" thickBot="1" x14ac:dyDescent="0.3">
      <c r="O15" s="63" t="s">
        <v>87</v>
      </c>
      <c r="P15" s="64" t="s">
        <v>88</v>
      </c>
      <c r="Q15" s="64" t="s">
        <v>85</v>
      </c>
      <c r="R15" s="65" t="s">
        <v>94</v>
      </c>
      <c r="S15" s="65" t="s">
        <v>89</v>
      </c>
      <c r="T15" s="66" t="s">
        <v>86</v>
      </c>
    </row>
    <row r="16" spans="15:20" x14ac:dyDescent="0.25">
      <c r="O16" s="60" t="b">
        <f>TRUE</f>
        <v>1</v>
      </c>
      <c r="P16" s="61" t="b">
        <f>TRUE</f>
        <v>1</v>
      </c>
      <c r="Q16" s="61" t="b">
        <f>TRUE</f>
        <v>1</v>
      </c>
      <c r="R16" s="61" t="s">
        <v>90</v>
      </c>
      <c r="S16" s="61" t="s">
        <v>83</v>
      </c>
      <c r="T16" s="62" t="str">
        <f>"Niewłaściwy typ pliku JPK ({Val}), podczas gdy powinien to być '" &amp; S16 &amp; "'"</f>
        <v>Niewłaściwy typ pliku JPK ({Val}), podczas gdy powinien to być 'JPK_VAT'</v>
      </c>
    </row>
    <row r="17" spans="15:20" x14ac:dyDescent="0.25">
      <c r="O17" s="55" t="b">
        <f>FALSE</f>
        <v>0</v>
      </c>
      <c r="P17" s="54" t="b">
        <f>TRUE</f>
        <v>1</v>
      </c>
      <c r="Q17" s="54" t="b">
        <f>FALSE</f>
        <v>0</v>
      </c>
      <c r="R17" s="54" t="s">
        <v>91</v>
      </c>
      <c r="S17" s="54" t="str">
        <f>NIP</f>
        <v>1234567890</v>
      </c>
      <c r="T17" s="56" t="str">
        <f>"Plik dotyczy przedsiębiorstwa o innym NIP ({Val}) niż dotychczas wczytane dane (dla przedsiębiorstwa o NIP: " &amp;S17 &amp; ")"</f>
        <v>Plik dotyczy przedsiębiorstwa o innym NIP ({Val}) niż dotychczas wczytane dane (dla przedsiębiorstwa o NIP: 1234567890)</v>
      </c>
    </row>
    <row r="18" spans="15:20" x14ac:dyDescent="0.25">
      <c r="O18" s="55" t="b">
        <f>FALSE</f>
        <v>0</v>
      </c>
      <c r="P18" s="54" t="b">
        <f>TRUE</f>
        <v>1</v>
      </c>
      <c r="Q18" s="54" t="b">
        <f>FALSE</f>
        <v>0</v>
      </c>
      <c r="R18" s="54" t="s">
        <v>92</v>
      </c>
      <c r="S18" s="54" t="str">
        <f>TEXT(DataOd,"rrrr-MM-dd")</f>
        <v>2015-08-01</v>
      </c>
      <c r="T18" s="56" t="str">
        <f>"Plik dotyczy okresu o innej dacie początkowej ({Val}) niż dotychczas wczytane dane (" &amp; S18 &amp; ")"</f>
        <v>Plik dotyczy okresu o innej dacie początkowej ({Val}) niż dotychczas wczytane dane (2015-08-01)</v>
      </c>
    </row>
    <row r="19" spans="15:20" ht="15.75" thickBot="1" x14ac:dyDescent="0.3">
      <c r="O19" s="57" t="b">
        <f>FALSE</f>
        <v>0</v>
      </c>
      <c r="P19" s="58" t="b">
        <f>TRUE</f>
        <v>1</v>
      </c>
      <c r="Q19" s="58" t="b">
        <f>FALSE</f>
        <v>0</v>
      </c>
      <c r="R19" s="58" t="s">
        <v>93</v>
      </c>
      <c r="S19" s="58" t="str">
        <f>TEXT(DataDo,"rrrr-MM-dd")</f>
        <v>2015-08-31</v>
      </c>
      <c r="T19" s="59" t="str">
        <f>"Plik dotyczy okresu o innej dacie końcowej ({Val}) niż dotychczas wczytane dane (" &amp; S19 &amp; ")"</f>
        <v>Plik dotyczy okresu o innej dacie końcowej ({Val}) niż dotychczas wczytane dane (2015-08-31)</v>
      </c>
    </row>
    <row r="21" spans="15:20" x14ac:dyDescent="0.25">
      <c r="O21" t="s">
        <v>101</v>
      </c>
      <c r="Q21" t="s">
        <v>83</v>
      </c>
    </row>
    <row r="22" spans="15:20" x14ac:dyDescent="0.25">
      <c r="O22" t="s">
        <v>99</v>
      </c>
      <c r="Q22" t="s">
        <v>162</v>
      </c>
    </row>
    <row r="23" spans="15:20" x14ac:dyDescent="0.25">
      <c r="O23" t="s">
        <v>100</v>
      </c>
      <c r="Q23" s="43" t="s">
        <v>163</v>
      </c>
    </row>
    <row r="24" spans="15:20" x14ac:dyDescent="0.25">
      <c r="O24" t="s">
        <v>102</v>
      </c>
      <c r="Q24" s="95">
        <v>42808.471782407411</v>
      </c>
    </row>
    <row r="26" spans="15:20" x14ac:dyDescent="0.25">
      <c r="O26" t="s">
        <v>103</v>
      </c>
      <c r="Q26" s="43" t="s">
        <v>104</v>
      </c>
    </row>
    <row r="86" spans="15:22" ht="15.75" thickBot="1" x14ac:dyDescent="0.3">
      <c r="O86" t="s">
        <v>105</v>
      </c>
    </row>
    <row r="87" spans="15:22" ht="15.75" thickBot="1" x14ac:dyDescent="0.3">
      <c r="O87" s="98" t="s">
        <v>106</v>
      </c>
      <c r="P87" s="99"/>
      <c r="Q87" s="99" t="s">
        <v>107</v>
      </c>
      <c r="R87" s="100"/>
    </row>
    <row r="88" spans="15:22" x14ac:dyDescent="0.25">
      <c r="O88" s="105" t="s">
        <v>115</v>
      </c>
      <c r="P88" s="106"/>
      <c r="Q88" s="107" t="s">
        <v>114</v>
      </c>
      <c r="R88" s="108"/>
      <c r="S88" s="69"/>
      <c r="T88" s="69"/>
      <c r="U88" s="69"/>
      <c r="V88" s="69"/>
    </row>
    <row r="89" spans="15:22" x14ac:dyDescent="0.25">
      <c r="O89" s="101" t="s">
        <v>108</v>
      </c>
      <c r="P89" s="102"/>
      <c r="Q89" s="103" t="s">
        <v>113</v>
      </c>
      <c r="R89" s="104"/>
    </row>
    <row r="90" spans="15:22" x14ac:dyDescent="0.25">
      <c r="O90" s="101" t="s">
        <v>112</v>
      </c>
      <c r="P90" s="102"/>
      <c r="Q90" s="103" t="s">
        <v>113</v>
      </c>
      <c r="R90" s="104"/>
    </row>
    <row r="91" spans="15:22" x14ac:dyDescent="0.25">
      <c r="O91" s="101" t="s">
        <v>109</v>
      </c>
      <c r="P91" s="102"/>
      <c r="Q91" s="103" t="s">
        <v>113</v>
      </c>
      <c r="R91" s="104"/>
    </row>
    <row r="92" spans="15:22" x14ac:dyDescent="0.25">
      <c r="O92" s="101" t="s">
        <v>110</v>
      </c>
      <c r="P92" s="102"/>
      <c r="Q92" s="103" t="s">
        <v>113</v>
      </c>
      <c r="R92" s="104"/>
    </row>
    <row r="93" spans="15:22" ht="15.75" thickBot="1" x14ac:dyDescent="0.3">
      <c r="O93" s="109" t="s">
        <v>111</v>
      </c>
      <c r="P93" s="110"/>
      <c r="Q93" s="110" t="str">
        <f>JPK_Namespace</f>
        <v>http://jpk.mf.gov.pl/wzor/2016/03/09/03094/</v>
      </c>
      <c r="R93" s="111"/>
    </row>
  </sheetData>
  <sheetProtection password="C5D2" sheet="1" objects="1" scenarios="1" selectLockedCells="1"/>
  <mergeCells count="14">
    <mergeCell ref="O93:P93"/>
    <mergeCell ref="Q93:R93"/>
    <mergeCell ref="O91:P91"/>
    <mergeCell ref="Q91:R91"/>
    <mergeCell ref="O90:P90"/>
    <mergeCell ref="Q90:R90"/>
    <mergeCell ref="O92:P92"/>
    <mergeCell ref="Q92:R92"/>
    <mergeCell ref="O87:P87"/>
    <mergeCell ref="Q87:R87"/>
    <mergeCell ref="O89:P89"/>
    <mergeCell ref="Q89:R89"/>
    <mergeCell ref="O88:P88"/>
    <mergeCell ref="Q88:R88"/>
  </mergeCells>
  <hyperlinks>
    <hyperlink ref="P7" r:id="rId1"/>
    <hyperlink ref="P8" r:id="rId2"/>
    <hyperlink ref="Q91" r:id="rId3"/>
    <hyperlink ref="Q90" r:id="rId4"/>
    <hyperlink ref="Q92" r:id="rId5"/>
    <hyperlink ref="Q89" r:id="rId6"/>
    <hyperlink ref="Q88" r:id="rId7"/>
  </hyperlinks>
  <pageMargins left="0.7" right="0.7" top="0.75" bottom="0.75" header="0.3" footer="0.3"/>
  <pageSetup paperSize="9" orientation="portrait" horizontalDpi="0" verticalDpi="0" r:id="rId8"/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90</vt:i4>
      </vt:variant>
    </vt:vector>
  </HeadingPairs>
  <TitlesOfParts>
    <vt:vector size="93" baseType="lpstr">
      <vt:lpstr>JPK-Nagłówek</vt:lpstr>
      <vt:lpstr>JPK-Sprzedaż</vt:lpstr>
      <vt:lpstr>JPK-Zakup</vt:lpstr>
      <vt:lpstr>AdditionalChecks</vt:lpstr>
      <vt:lpstr>AdresNabywcy</vt:lpstr>
      <vt:lpstr>AdresWystawcy</vt:lpstr>
      <vt:lpstr>CelZlozenia</vt:lpstr>
      <vt:lpstr>DataDo</vt:lpstr>
      <vt:lpstr>DataOd</vt:lpstr>
      <vt:lpstr>DataSprzedazy</vt:lpstr>
      <vt:lpstr>DataWplywuFaktury</vt:lpstr>
      <vt:lpstr>DataWystawienia</vt:lpstr>
      <vt:lpstr>DataWytworzeniaJPK</vt:lpstr>
      <vt:lpstr>DomyslnyKodWaluty</vt:lpstr>
      <vt:lpstr>Gmina</vt:lpstr>
      <vt:lpstr>JPK_Namespace</vt:lpstr>
      <vt:lpstr>JPK_XED</vt:lpstr>
      <vt:lpstr>JPK_XSD</vt:lpstr>
      <vt:lpstr>K_10</vt:lpstr>
      <vt:lpstr>K_11</vt:lpstr>
      <vt:lpstr>K_12</vt:lpstr>
      <vt:lpstr>K_13</vt:lpstr>
      <vt:lpstr>K_14</vt:lpstr>
      <vt:lpstr>K_15</vt:lpstr>
      <vt:lpstr>K_16</vt:lpstr>
      <vt:lpstr>K_17</vt:lpstr>
      <vt:lpstr>K_18</vt:lpstr>
      <vt:lpstr>K_19</vt:lpstr>
      <vt:lpstr>K_20</vt:lpstr>
      <vt:lpstr>K_21</vt:lpstr>
      <vt:lpstr>K_22</vt:lpstr>
      <vt:lpstr>K_23</vt:lpstr>
      <vt:lpstr>K_24</vt:lpstr>
      <vt:lpstr>K_25</vt:lpstr>
      <vt:lpstr>K_26</vt:lpstr>
      <vt:lpstr>K_27</vt:lpstr>
      <vt:lpstr>K_28</vt:lpstr>
      <vt:lpstr>K_29</vt:lpstr>
      <vt:lpstr>K_30</vt:lpstr>
      <vt:lpstr>K_31</vt:lpstr>
      <vt:lpstr>K_32</vt:lpstr>
      <vt:lpstr>K_33</vt:lpstr>
      <vt:lpstr>K_34</vt:lpstr>
      <vt:lpstr>K_35</vt:lpstr>
      <vt:lpstr>K_36</vt:lpstr>
      <vt:lpstr>K_37</vt:lpstr>
      <vt:lpstr>K_38</vt:lpstr>
      <vt:lpstr>K_42</vt:lpstr>
      <vt:lpstr>K_43</vt:lpstr>
      <vt:lpstr>K_44</vt:lpstr>
      <vt:lpstr>K_45</vt:lpstr>
      <vt:lpstr>K_46</vt:lpstr>
      <vt:lpstr>K_47</vt:lpstr>
      <vt:lpstr>K_48</vt:lpstr>
      <vt:lpstr>KodPocztowy</vt:lpstr>
      <vt:lpstr>KodUrzedu</vt:lpstr>
      <vt:lpstr>KomunikatyWOknachDialogowych</vt:lpstr>
      <vt:lpstr>LiczbaWierszySprzedazy</vt:lpstr>
      <vt:lpstr>LiczbaWierszyZakupow</vt:lpstr>
      <vt:lpstr>ListElements</vt:lpstr>
      <vt:lpstr>Local_XSD</vt:lpstr>
      <vt:lpstr>LpSprzedazy</vt:lpstr>
      <vt:lpstr>LpZakupu</vt:lpstr>
      <vt:lpstr>Miejscowosc</vt:lpstr>
      <vt:lpstr>NazwaNabywcy</vt:lpstr>
      <vt:lpstr>NazwaSkoroszytu</vt:lpstr>
      <vt:lpstr>NazwaWystawcy</vt:lpstr>
      <vt:lpstr>NIP</vt:lpstr>
      <vt:lpstr>NrDokumentu</vt:lpstr>
      <vt:lpstr>NrDomu</vt:lpstr>
      <vt:lpstr>NrFaktury</vt:lpstr>
      <vt:lpstr>NrIdWystawcy</vt:lpstr>
      <vt:lpstr>NrLokalu</vt:lpstr>
      <vt:lpstr>NumerEdycji</vt:lpstr>
      <vt:lpstr>NumerSeryjny</vt:lpstr>
      <vt:lpstr>'JPK - uzgodnienie z VAT-7'!Obszar_wydruku</vt:lpstr>
      <vt:lpstr>PelnaNazwa</vt:lpstr>
      <vt:lpstr>Poczta</vt:lpstr>
      <vt:lpstr>Podatek_do_odliczenia_w_zł</vt:lpstr>
      <vt:lpstr>PodatekNalezny</vt:lpstr>
      <vt:lpstr>PodatekNaliczony</vt:lpstr>
      <vt:lpstr>Powiat</vt:lpstr>
      <vt:lpstr>przeniesienie</vt:lpstr>
      <vt:lpstr>REGON</vt:lpstr>
      <vt:lpstr>SprzedazWiersz</vt:lpstr>
      <vt:lpstr>SprzedazWierszErr</vt:lpstr>
      <vt:lpstr>Ulica</vt:lpstr>
      <vt:lpstr>Wojewodztwo</vt:lpstr>
      <vt:lpstr>Wygenerowano</vt:lpstr>
      <vt:lpstr>ZakupWiersz</vt:lpstr>
      <vt:lpstr>ZakupWierszErr</vt:lpstr>
      <vt:lpstr>ZeroFollowsFields</vt:lpstr>
      <vt:lpstr>ZeroToEmpty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Jaworski</dc:creator>
  <cp:lastModifiedBy>Witold Jaworski</cp:lastModifiedBy>
  <cp:lastPrinted>2016-10-06T09:57:52Z</cp:lastPrinted>
  <dcterms:created xsi:type="dcterms:W3CDTF">2016-06-03T09:34:00Z</dcterms:created>
  <dcterms:modified xsi:type="dcterms:W3CDTF">2017-03-14T10:20:27Z</dcterms:modified>
</cp:coreProperties>
</file>